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480" windowHeight="11640" activeTab="0"/>
  </bookViews>
  <sheets>
    <sheet name="Statistik" sheetId="1" r:id="rId1"/>
    <sheet name="Daten" sheetId="2" r:id="rId2"/>
    <sheet name="Spieler" sheetId="3" r:id="rId3"/>
    <sheet name="Daten 2" sheetId="4" r:id="rId4"/>
  </sheets>
  <definedNames/>
  <calcPr fullCalcOnLoad="1"/>
</workbook>
</file>

<file path=xl/sharedStrings.xml><?xml version="1.0" encoding="utf-8"?>
<sst xmlns="http://schemas.openxmlformats.org/spreadsheetml/2006/main" count="150" uniqueCount="23">
  <si>
    <t>KW</t>
  </si>
  <si>
    <t>Datum</t>
  </si>
  <si>
    <t>Wolfi</t>
  </si>
  <si>
    <t>+</t>
  </si>
  <si>
    <t>-</t>
  </si>
  <si>
    <t>Kali</t>
  </si>
  <si>
    <t>Schluzi</t>
  </si>
  <si>
    <t>Frank</t>
  </si>
  <si>
    <t>Uwe</t>
  </si>
  <si>
    <t>Gast</t>
  </si>
  <si>
    <t>Summe</t>
  </si>
  <si>
    <t>+ / -</t>
  </si>
  <si>
    <t>Spende</t>
  </si>
  <si>
    <t>Kassenstand</t>
  </si>
  <si>
    <t>Einzahlung</t>
  </si>
  <si>
    <t>Ausgefallen</t>
  </si>
  <si>
    <t xml:space="preserve">Frank </t>
  </si>
  <si>
    <t>Gastgeber</t>
  </si>
  <si>
    <t>Michi</t>
  </si>
  <si>
    <t>Christus</t>
  </si>
  <si>
    <t>Rolf</t>
  </si>
  <si>
    <t>01.11.20007</t>
  </si>
  <si>
    <t>Horst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</si>
</sst>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 ;[Red]\-0.00\ "/>
    <numFmt numFmtId="174" formatCode="d/m"/>
    <numFmt numFmtId="175" formatCode="d/m/yyyy"/>
    <numFmt numFmtId="176" formatCode="#,##0.00\ &quot;€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5.5"/>
      <name val="Arial"/>
      <family val="0"/>
    </font>
    <font>
      <sz val="5.25"/>
      <name val="Arial"/>
      <family val="0"/>
    </font>
    <font>
      <b/>
      <sz val="5.75"/>
      <name val="Arial"/>
      <family val="0"/>
    </font>
    <font>
      <b/>
      <sz val="9"/>
      <name val="Arial"/>
      <family val="0"/>
    </font>
    <font>
      <sz val="4.75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9.75"/>
      <name val="Arial"/>
      <family val="0"/>
    </font>
    <font>
      <sz val="16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3" fontId="2" fillId="0" borderId="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2" fontId="19" fillId="0" borderId="0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8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Kasse Spieler</a:t>
            </a:r>
          </a:p>
        </c:rich>
      </c:tx>
      <c:layout>
        <c:manualLayout>
          <c:xMode val="factor"/>
          <c:yMode val="factor"/>
          <c:x val="-0.0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"/>
          <c:w val="0.89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Statistik!$B$1:$B$1</c:f>
              <c:strCache>
                <c:ptCount val="1"/>
                <c:pt idx="0">
                  <c:v>+ /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Statistik!$B$2:$B$7</c:f>
              <c:numCache/>
            </c:numRef>
          </c:val>
        </c:ser>
        <c:axId val="22444937"/>
        <c:axId val="677842"/>
      </c:bar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4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Schluzi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Spieler!$C$3:$C$54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7798411"/>
        <c:axId val="50423652"/>
      </c:bar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Spieler!$D$3:$D$54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1159685"/>
        <c:axId val="57783982"/>
      </c:bar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5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Uwe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Spieler!$E$3:$E$54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0293791"/>
        <c:axId val="49990936"/>
      </c:bar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Wolfi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'Daten 2'!$C$1</c:f>
              <c:strCache>
                <c:ptCount val="1"/>
                <c:pt idx="0">
                  <c:v>Wolfi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2'!$C$2:$C$54</c:f>
              <c:numCache>
                <c:ptCount val="53"/>
                <c:pt idx="1">
                  <c:v>-7.2</c:v>
                </c:pt>
                <c:pt idx="2">
                  <c:v>-4.1</c:v>
                </c:pt>
                <c:pt idx="3">
                  <c:v>-4.1</c:v>
                </c:pt>
                <c:pt idx="4">
                  <c:v>-3.0999999999999996</c:v>
                </c:pt>
                <c:pt idx="5">
                  <c:v>-0.2999999999999998</c:v>
                </c:pt>
                <c:pt idx="6">
                  <c:v>-5</c:v>
                </c:pt>
                <c:pt idx="7">
                  <c:v>-3.6</c:v>
                </c:pt>
                <c:pt idx="8">
                  <c:v>6.200000000000001</c:v>
                </c:pt>
                <c:pt idx="9">
                  <c:v>6.200000000000001</c:v>
                </c:pt>
                <c:pt idx="10">
                  <c:v>10.8</c:v>
                </c:pt>
                <c:pt idx="11">
                  <c:v>7.500000000000001</c:v>
                </c:pt>
                <c:pt idx="12">
                  <c:v>10.200000000000001</c:v>
                </c:pt>
                <c:pt idx="13">
                  <c:v>-3.799999999999999</c:v>
                </c:pt>
                <c:pt idx="14">
                  <c:v>-3.799999999999999</c:v>
                </c:pt>
                <c:pt idx="15">
                  <c:v>-15.999999999999998</c:v>
                </c:pt>
                <c:pt idx="16">
                  <c:v>-20.299999999999997</c:v>
                </c:pt>
                <c:pt idx="17">
                  <c:v>-24.199999999999996</c:v>
                </c:pt>
                <c:pt idx="18">
                  <c:v>-18.899999999999995</c:v>
                </c:pt>
                <c:pt idx="19">
                  <c:v>-20.199999999999996</c:v>
                </c:pt>
                <c:pt idx="20">
                  <c:v>-20.199999999999996</c:v>
                </c:pt>
                <c:pt idx="21">
                  <c:v>-19.899999999999995</c:v>
                </c:pt>
                <c:pt idx="22">
                  <c:v>-20.099999999999994</c:v>
                </c:pt>
                <c:pt idx="23">
                  <c:v>-20.099999999999994</c:v>
                </c:pt>
                <c:pt idx="24">
                  <c:v>-31.399999999999995</c:v>
                </c:pt>
                <c:pt idx="25">
                  <c:v>-34.099999999999994</c:v>
                </c:pt>
                <c:pt idx="26">
                  <c:v>-35.699999999999996</c:v>
                </c:pt>
                <c:pt idx="27">
                  <c:v>-45.3</c:v>
                </c:pt>
                <c:pt idx="28">
                  <c:v>-45.3</c:v>
                </c:pt>
                <c:pt idx="29">
                  <c:v>-45.4</c:v>
                </c:pt>
                <c:pt idx="30">
                  <c:v>-41.9</c:v>
                </c:pt>
                <c:pt idx="31">
                  <c:v>-41.9</c:v>
                </c:pt>
                <c:pt idx="32">
                  <c:v>-43.4</c:v>
                </c:pt>
                <c:pt idx="33">
                  <c:v>-43.4</c:v>
                </c:pt>
                <c:pt idx="34">
                  <c:v>-54.599999999999994</c:v>
                </c:pt>
                <c:pt idx="35">
                  <c:v>-54.599999999999994</c:v>
                </c:pt>
                <c:pt idx="36">
                  <c:v>-54.599999999999994</c:v>
                </c:pt>
                <c:pt idx="37">
                  <c:v>-47.89999999999999</c:v>
                </c:pt>
                <c:pt idx="38">
                  <c:v>-47.89999999999999</c:v>
                </c:pt>
                <c:pt idx="39">
                  <c:v>-53.89999999999999</c:v>
                </c:pt>
                <c:pt idx="40">
                  <c:v>-56.19999999999999</c:v>
                </c:pt>
                <c:pt idx="41">
                  <c:v>-53.19999999999999</c:v>
                </c:pt>
                <c:pt idx="42">
                  <c:v>-51.39999999999999</c:v>
                </c:pt>
                <c:pt idx="43">
                  <c:v>-55.69999999999999</c:v>
                </c:pt>
                <c:pt idx="44">
                  <c:v>-55.69999999999999</c:v>
                </c:pt>
                <c:pt idx="45">
                  <c:v>-55.69999999999999</c:v>
                </c:pt>
                <c:pt idx="46">
                  <c:v>-64.39999999999999</c:v>
                </c:pt>
                <c:pt idx="47">
                  <c:v>-75.19999999999999</c:v>
                </c:pt>
                <c:pt idx="48">
                  <c:v>-80.49999999999999</c:v>
                </c:pt>
                <c:pt idx="49">
                  <c:v>-80.49999999999999</c:v>
                </c:pt>
                <c:pt idx="50">
                  <c:v>-80.49999999999999</c:v>
                </c:pt>
                <c:pt idx="51">
                  <c:v>-80.49999999999999</c:v>
                </c:pt>
                <c:pt idx="52">
                  <c:v>-80.49999999999999</c:v>
                </c:pt>
              </c:numCache>
            </c:numRef>
          </c:val>
          <c:smooth val="0"/>
        </c:ser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6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'Daten 2'!$F$1</c:f>
              <c:strCache>
                <c:ptCount val="1"/>
                <c:pt idx="0">
                  <c:v>Kali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2'!$F$2:$F$54</c:f>
              <c:numCache>
                <c:ptCount val="53"/>
                <c:pt idx="1">
                  <c:v>6</c:v>
                </c:pt>
                <c:pt idx="2">
                  <c:v>11.6</c:v>
                </c:pt>
                <c:pt idx="3">
                  <c:v>23.6</c:v>
                </c:pt>
                <c:pt idx="4">
                  <c:v>31.3</c:v>
                </c:pt>
                <c:pt idx="5">
                  <c:v>29.7</c:v>
                </c:pt>
                <c:pt idx="6">
                  <c:v>26.3</c:v>
                </c:pt>
                <c:pt idx="7">
                  <c:v>13.5</c:v>
                </c:pt>
                <c:pt idx="8">
                  <c:v>10.4</c:v>
                </c:pt>
                <c:pt idx="9">
                  <c:v>10.4</c:v>
                </c:pt>
                <c:pt idx="10">
                  <c:v>8.9</c:v>
                </c:pt>
                <c:pt idx="11">
                  <c:v>18.6</c:v>
                </c:pt>
                <c:pt idx="12">
                  <c:v>25</c:v>
                </c:pt>
                <c:pt idx="13">
                  <c:v>22.2</c:v>
                </c:pt>
                <c:pt idx="14">
                  <c:v>28</c:v>
                </c:pt>
                <c:pt idx="15">
                  <c:v>39.9</c:v>
                </c:pt>
                <c:pt idx="16">
                  <c:v>41.9</c:v>
                </c:pt>
                <c:pt idx="17">
                  <c:v>40.4</c:v>
                </c:pt>
                <c:pt idx="18">
                  <c:v>42.4</c:v>
                </c:pt>
                <c:pt idx="19">
                  <c:v>44.6</c:v>
                </c:pt>
                <c:pt idx="20">
                  <c:v>52.900000000000006</c:v>
                </c:pt>
                <c:pt idx="21">
                  <c:v>53.400000000000006</c:v>
                </c:pt>
                <c:pt idx="22">
                  <c:v>52.900000000000006</c:v>
                </c:pt>
                <c:pt idx="23">
                  <c:v>52.900000000000006</c:v>
                </c:pt>
                <c:pt idx="24">
                  <c:v>69.30000000000001</c:v>
                </c:pt>
                <c:pt idx="25">
                  <c:v>69.30000000000001</c:v>
                </c:pt>
                <c:pt idx="26">
                  <c:v>69.30000000000001</c:v>
                </c:pt>
                <c:pt idx="27">
                  <c:v>69.30000000000001</c:v>
                </c:pt>
                <c:pt idx="28">
                  <c:v>69.30000000000001</c:v>
                </c:pt>
                <c:pt idx="29">
                  <c:v>80.10000000000001</c:v>
                </c:pt>
                <c:pt idx="30">
                  <c:v>76.10000000000001</c:v>
                </c:pt>
                <c:pt idx="31">
                  <c:v>76.10000000000001</c:v>
                </c:pt>
                <c:pt idx="32">
                  <c:v>71.60000000000001</c:v>
                </c:pt>
                <c:pt idx="33">
                  <c:v>71.60000000000001</c:v>
                </c:pt>
                <c:pt idx="34">
                  <c:v>67.7</c:v>
                </c:pt>
                <c:pt idx="35">
                  <c:v>62.6</c:v>
                </c:pt>
                <c:pt idx="36">
                  <c:v>62.6</c:v>
                </c:pt>
                <c:pt idx="37">
                  <c:v>65.2</c:v>
                </c:pt>
                <c:pt idx="38">
                  <c:v>65.2</c:v>
                </c:pt>
                <c:pt idx="39">
                  <c:v>60.900000000000006</c:v>
                </c:pt>
                <c:pt idx="40">
                  <c:v>62.900000000000006</c:v>
                </c:pt>
                <c:pt idx="41">
                  <c:v>73.7</c:v>
                </c:pt>
                <c:pt idx="42">
                  <c:v>89</c:v>
                </c:pt>
                <c:pt idx="43">
                  <c:v>90.1</c:v>
                </c:pt>
                <c:pt idx="44">
                  <c:v>90.1</c:v>
                </c:pt>
                <c:pt idx="45">
                  <c:v>90.1</c:v>
                </c:pt>
                <c:pt idx="46">
                  <c:v>100.69999999999999</c:v>
                </c:pt>
                <c:pt idx="47">
                  <c:v>107.49999999999999</c:v>
                </c:pt>
                <c:pt idx="48">
                  <c:v>108.19999999999999</c:v>
                </c:pt>
                <c:pt idx="49">
                  <c:v>107.99999999999999</c:v>
                </c:pt>
                <c:pt idx="50">
                  <c:v>107.99999999999999</c:v>
                </c:pt>
                <c:pt idx="51">
                  <c:v>107.99999999999999</c:v>
                </c:pt>
                <c:pt idx="52">
                  <c:v>107.99999999999999</c:v>
                </c:pt>
              </c:numCache>
            </c:numRef>
          </c:val>
          <c:smooth val="0"/>
        </c:ser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Schluzi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'Daten 2'!$I$1</c:f>
              <c:strCache>
                <c:ptCount val="1"/>
                <c:pt idx="0">
                  <c:v>Schluzi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2'!$I$2:$I$54</c:f>
              <c:numCache>
                <c:ptCount val="53"/>
                <c:pt idx="1">
                  <c:v>-4.9</c:v>
                </c:pt>
                <c:pt idx="2">
                  <c:v>-2.6000000000000005</c:v>
                </c:pt>
                <c:pt idx="3">
                  <c:v>0.6999999999999993</c:v>
                </c:pt>
                <c:pt idx="4">
                  <c:v>1.3999999999999992</c:v>
                </c:pt>
                <c:pt idx="5">
                  <c:v>-4.4</c:v>
                </c:pt>
                <c:pt idx="6">
                  <c:v>-16</c:v>
                </c:pt>
                <c:pt idx="7">
                  <c:v>-3.3000000000000007</c:v>
                </c:pt>
                <c:pt idx="8">
                  <c:v>-3.3000000000000007</c:v>
                </c:pt>
                <c:pt idx="9">
                  <c:v>-3.3000000000000007</c:v>
                </c:pt>
                <c:pt idx="10">
                  <c:v>-4.500000000000001</c:v>
                </c:pt>
                <c:pt idx="11">
                  <c:v>-12.900000000000002</c:v>
                </c:pt>
                <c:pt idx="12">
                  <c:v>-8.600000000000001</c:v>
                </c:pt>
                <c:pt idx="13">
                  <c:v>5.599999999999998</c:v>
                </c:pt>
                <c:pt idx="14">
                  <c:v>-9.600000000000001</c:v>
                </c:pt>
                <c:pt idx="15">
                  <c:v>10.599999999999998</c:v>
                </c:pt>
                <c:pt idx="16">
                  <c:v>22.799999999999997</c:v>
                </c:pt>
                <c:pt idx="17">
                  <c:v>21.299999999999997</c:v>
                </c:pt>
                <c:pt idx="18">
                  <c:v>23.499999999999996</c:v>
                </c:pt>
                <c:pt idx="19">
                  <c:v>23.099999999999998</c:v>
                </c:pt>
                <c:pt idx="20">
                  <c:v>23.299999999999997</c:v>
                </c:pt>
                <c:pt idx="21">
                  <c:v>27.9</c:v>
                </c:pt>
                <c:pt idx="22">
                  <c:v>34.4</c:v>
                </c:pt>
                <c:pt idx="23">
                  <c:v>34.4</c:v>
                </c:pt>
                <c:pt idx="24">
                  <c:v>24.9</c:v>
                </c:pt>
                <c:pt idx="25">
                  <c:v>26.599999999999998</c:v>
                </c:pt>
                <c:pt idx="26">
                  <c:v>20.199999999999996</c:v>
                </c:pt>
                <c:pt idx="27">
                  <c:v>28.599999999999994</c:v>
                </c:pt>
                <c:pt idx="28">
                  <c:v>30.699999999999996</c:v>
                </c:pt>
                <c:pt idx="29">
                  <c:v>12.499999999999996</c:v>
                </c:pt>
                <c:pt idx="30">
                  <c:v>12.499999999999996</c:v>
                </c:pt>
                <c:pt idx="31">
                  <c:v>12.499999999999996</c:v>
                </c:pt>
                <c:pt idx="32">
                  <c:v>12.499999999999996</c:v>
                </c:pt>
                <c:pt idx="33">
                  <c:v>12.499999999999996</c:v>
                </c:pt>
                <c:pt idx="34">
                  <c:v>17.099999999999994</c:v>
                </c:pt>
                <c:pt idx="35">
                  <c:v>9.699999999999994</c:v>
                </c:pt>
                <c:pt idx="36">
                  <c:v>9.699999999999994</c:v>
                </c:pt>
                <c:pt idx="37">
                  <c:v>17.099999999999994</c:v>
                </c:pt>
                <c:pt idx="38">
                  <c:v>17.099999999999994</c:v>
                </c:pt>
                <c:pt idx="39">
                  <c:v>21.099999999999994</c:v>
                </c:pt>
                <c:pt idx="40">
                  <c:v>21.099999999999994</c:v>
                </c:pt>
                <c:pt idx="41">
                  <c:v>21.099999999999994</c:v>
                </c:pt>
                <c:pt idx="42">
                  <c:v>6.299999999999994</c:v>
                </c:pt>
                <c:pt idx="43">
                  <c:v>11.799999999999994</c:v>
                </c:pt>
                <c:pt idx="44">
                  <c:v>11.799999999999994</c:v>
                </c:pt>
                <c:pt idx="45">
                  <c:v>11.799999999999994</c:v>
                </c:pt>
                <c:pt idx="46">
                  <c:v>8.199999999999994</c:v>
                </c:pt>
                <c:pt idx="47">
                  <c:v>8.099999999999994</c:v>
                </c:pt>
                <c:pt idx="48">
                  <c:v>8.099999999999994</c:v>
                </c:pt>
                <c:pt idx="49">
                  <c:v>9.099999999999994</c:v>
                </c:pt>
                <c:pt idx="50">
                  <c:v>9.099999999999994</c:v>
                </c:pt>
                <c:pt idx="51">
                  <c:v>9.099999999999994</c:v>
                </c:pt>
                <c:pt idx="52">
                  <c:v>9.099999999999994</c:v>
                </c:pt>
              </c:numCache>
            </c:numRef>
          </c:val>
          <c:smooth val="0"/>
        </c:ser>
        <c:axId val="64295341"/>
        <c:axId val="4178715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9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Frank</a:t>
            </a:r>
          </a:p>
        </c:rich>
      </c:tx>
      <c:layout>
        <c:manualLayout>
          <c:xMode val="factor"/>
          <c:yMode val="factor"/>
          <c:x val="-0.0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425"/>
          <c:w val="0.967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2'!$L$1</c:f>
              <c:strCache>
                <c:ptCount val="1"/>
                <c:pt idx="0">
                  <c:v>Frank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2'!$L$2:$L$54</c:f>
              <c:numCache>
                <c:ptCount val="53"/>
                <c:pt idx="1">
                  <c:v>0.9</c:v>
                </c:pt>
                <c:pt idx="2">
                  <c:v>0.30000000000000004</c:v>
                </c:pt>
                <c:pt idx="3">
                  <c:v>-11.6</c:v>
                </c:pt>
                <c:pt idx="4">
                  <c:v>-17</c:v>
                </c:pt>
                <c:pt idx="5">
                  <c:v>-19.3</c:v>
                </c:pt>
                <c:pt idx="6">
                  <c:v>-6.200000000000001</c:v>
                </c:pt>
                <c:pt idx="7">
                  <c:v>-7.600000000000001</c:v>
                </c:pt>
                <c:pt idx="8">
                  <c:v>-15.8</c:v>
                </c:pt>
                <c:pt idx="9">
                  <c:v>-15.8</c:v>
                </c:pt>
                <c:pt idx="10">
                  <c:v>-16.900000000000002</c:v>
                </c:pt>
                <c:pt idx="11">
                  <c:v>-10.700000000000003</c:v>
                </c:pt>
                <c:pt idx="12">
                  <c:v>-19.800000000000004</c:v>
                </c:pt>
                <c:pt idx="13">
                  <c:v>-15.600000000000005</c:v>
                </c:pt>
                <c:pt idx="14">
                  <c:v>-6.800000000000004</c:v>
                </c:pt>
                <c:pt idx="15">
                  <c:v>-15.400000000000004</c:v>
                </c:pt>
                <c:pt idx="16">
                  <c:v>-21.900000000000006</c:v>
                </c:pt>
                <c:pt idx="17">
                  <c:v>-13.000000000000005</c:v>
                </c:pt>
                <c:pt idx="18">
                  <c:v>-19.500000000000007</c:v>
                </c:pt>
                <c:pt idx="19">
                  <c:v>-21.900000000000006</c:v>
                </c:pt>
                <c:pt idx="20">
                  <c:v>-15.800000000000006</c:v>
                </c:pt>
                <c:pt idx="21">
                  <c:v>-16.300000000000004</c:v>
                </c:pt>
                <c:pt idx="22">
                  <c:v>-14.800000000000004</c:v>
                </c:pt>
                <c:pt idx="23">
                  <c:v>-14.800000000000004</c:v>
                </c:pt>
                <c:pt idx="24">
                  <c:v>-26.000000000000004</c:v>
                </c:pt>
                <c:pt idx="25">
                  <c:v>-24.800000000000004</c:v>
                </c:pt>
                <c:pt idx="26">
                  <c:v>-32.400000000000006</c:v>
                </c:pt>
                <c:pt idx="27">
                  <c:v>-36.900000000000006</c:v>
                </c:pt>
                <c:pt idx="28">
                  <c:v>-45.800000000000004</c:v>
                </c:pt>
                <c:pt idx="29">
                  <c:v>-38.400000000000006</c:v>
                </c:pt>
                <c:pt idx="30">
                  <c:v>-41.60000000000001</c:v>
                </c:pt>
                <c:pt idx="31">
                  <c:v>-41.60000000000001</c:v>
                </c:pt>
                <c:pt idx="32">
                  <c:v>-40.10000000000001</c:v>
                </c:pt>
                <c:pt idx="33">
                  <c:v>-40.10000000000001</c:v>
                </c:pt>
                <c:pt idx="34">
                  <c:v>-39.20000000000001</c:v>
                </c:pt>
                <c:pt idx="35">
                  <c:v>-39.60000000000001</c:v>
                </c:pt>
                <c:pt idx="36">
                  <c:v>-39.60000000000001</c:v>
                </c:pt>
                <c:pt idx="37">
                  <c:v>-47.60000000000001</c:v>
                </c:pt>
                <c:pt idx="38">
                  <c:v>-47.60000000000001</c:v>
                </c:pt>
                <c:pt idx="39">
                  <c:v>-40.30000000000001</c:v>
                </c:pt>
                <c:pt idx="40">
                  <c:v>-40.30000000000001</c:v>
                </c:pt>
                <c:pt idx="41">
                  <c:v>-49.60000000000001</c:v>
                </c:pt>
                <c:pt idx="42">
                  <c:v>-35.60000000000001</c:v>
                </c:pt>
                <c:pt idx="43">
                  <c:v>-35.60000000000001</c:v>
                </c:pt>
                <c:pt idx="44">
                  <c:v>-35.60000000000001</c:v>
                </c:pt>
                <c:pt idx="45">
                  <c:v>-35.60000000000001</c:v>
                </c:pt>
                <c:pt idx="46">
                  <c:v>-37.00000000000001</c:v>
                </c:pt>
                <c:pt idx="47">
                  <c:v>-31.300000000000008</c:v>
                </c:pt>
                <c:pt idx="48">
                  <c:v>-34.70000000000001</c:v>
                </c:pt>
                <c:pt idx="49">
                  <c:v>-34.70000000000001</c:v>
                </c:pt>
                <c:pt idx="50">
                  <c:v>-34.70000000000001</c:v>
                </c:pt>
                <c:pt idx="51">
                  <c:v>-34.70000000000001</c:v>
                </c:pt>
                <c:pt idx="52">
                  <c:v>-34.70000000000001</c:v>
                </c:pt>
              </c:numCache>
            </c:numRef>
          </c:val>
          <c:smooth val="0"/>
        </c:ser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4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Uwe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5"/>
          <c:w val="0.9672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'Daten 2'!$O$1</c:f>
              <c:strCache>
                <c:ptCount val="1"/>
                <c:pt idx="0">
                  <c:v>Uwe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2'!$O$2:$O$54</c:f>
              <c:numCache>
                <c:ptCount val="53"/>
                <c:pt idx="1">
                  <c:v>5</c:v>
                </c:pt>
                <c:pt idx="2">
                  <c:v>-5.4</c:v>
                </c:pt>
                <c:pt idx="3">
                  <c:v>-8.600000000000001</c:v>
                </c:pt>
                <c:pt idx="4">
                  <c:v>-13.100000000000001</c:v>
                </c:pt>
                <c:pt idx="5">
                  <c:v>-5.200000000000001</c:v>
                </c:pt>
                <c:pt idx="6">
                  <c:v>1.3999999999999986</c:v>
                </c:pt>
                <c:pt idx="7">
                  <c:v>1.3999999999999986</c:v>
                </c:pt>
                <c:pt idx="8">
                  <c:v>2.3999999999999986</c:v>
                </c:pt>
                <c:pt idx="9">
                  <c:v>2.3999999999999986</c:v>
                </c:pt>
                <c:pt idx="10">
                  <c:v>1.5999999999999985</c:v>
                </c:pt>
                <c:pt idx="11">
                  <c:v>-2.700000000000001</c:v>
                </c:pt>
                <c:pt idx="12">
                  <c:v>-7.000000000000001</c:v>
                </c:pt>
                <c:pt idx="13">
                  <c:v>-7.1000000000000005</c:v>
                </c:pt>
                <c:pt idx="14">
                  <c:v>-6.4</c:v>
                </c:pt>
                <c:pt idx="15">
                  <c:v>-17.9</c:v>
                </c:pt>
                <c:pt idx="16">
                  <c:v>-21.4</c:v>
                </c:pt>
                <c:pt idx="17">
                  <c:v>-23.599999999999998</c:v>
                </c:pt>
                <c:pt idx="18">
                  <c:v>-26.599999999999998</c:v>
                </c:pt>
                <c:pt idx="19">
                  <c:v>-24.7</c:v>
                </c:pt>
                <c:pt idx="20">
                  <c:v>-39.3</c:v>
                </c:pt>
                <c:pt idx="21">
                  <c:v>-47.5</c:v>
                </c:pt>
                <c:pt idx="22">
                  <c:v>-54.8</c:v>
                </c:pt>
                <c:pt idx="23">
                  <c:v>-54.8</c:v>
                </c:pt>
                <c:pt idx="24">
                  <c:v>-39.099999999999994</c:v>
                </c:pt>
                <c:pt idx="25">
                  <c:v>-39.3</c:v>
                </c:pt>
                <c:pt idx="26">
                  <c:v>-24.699999999999996</c:v>
                </c:pt>
                <c:pt idx="27">
                  <c:v>-18.999999999999996</c:v>
                </c:pt>
                <c:pt idx="28">
                  <c:v>-14.299999999999997</c:v>
                </c:pt>
                <c:pt idx="29">
                  <c:v>-14.299999999999997</c:v>
                </c:pt>
                <c:pt idx="30">
                  <c:v>-10.799999999999997</c:v>
                </c:pt>
                <c:pt idx="31">
                  <c:v>-10.799999999999997</c:v>
                </c:pt>
                <c:pt idx="32">
                  <c:v>-6.099999999999997</c:v>
                </c:pt>
                <c:pt idx="33">
                  <c:v>-6.099999999999997</c:v>
                </c:pt>
                <c:pt idx="34">
                  <c:v>3.5000000000000027</c:v>
                </c:pt>
                <c:pt idx="35">
                  <c:v>16.200000000000003</c:v>
                </c:pt>
                <c:pt idx="36">
                  <c:v>16.200000000000003</c:v>
                </c:pt>
                <c:pt idx="37">
                  <c:v>14.000000000000004</c:v>
                </c:pt>
                <c:pt idx="38">
                  <c:v>14.000000000000004</c:v>
                </c:pt>
                <c:pt idx="39">
                  <c:v>16.000000000000004</c:v>
                </c:pt>
                <c:pt idx="40">
                  <c:v>12.000000000000004</c:v>
                </c:pt>
                <c:pt idx="41">
                  <c:v>7.5000000000000036</c:v>
                </c:pt>
                <c:pt idx="42">
                  <c:v>-8.799999999999997</c:v>
                </c:pt>
                <c:pt idx="43">
                  <c:v>-11.099999999999998</c:v>
                </c:pt>
                <c:pt idx="44">
                  <c:v>-11.099999999999998</c:v>
                </c:pt>
                <c:pt idx="45">
                  <c:v>-11.099999999999998</c:v>
                </c:pt>
                <c:pt idx="46">
                  <c:v>-7.899999999999998</c:v>
                </c:pt>
                <c:pt idx="47">
                  <c:v>-9.499999999999998</c:v>
                </c:pt>
                <c:pt idx="48">
                  <c:v>-5.099999999999998</c:v>
                </c:pt>
                <c:pt idx="49">
                  <c:v>-6.099999999999998</c:v>
                </c:pt>
                <c:pt idx="50">
                  <c:v>-6.099999999999998</c:v>
                </c:pt>
                <c:pt idx="51">
                  <c:v>-6.099999999999998</c:v>
                </c:pt>
                <c:pt idx="52">
                  <c:v>-6.099999999999998</c:v>
                </c:pt>
              </c:numCache>
            </c:numRef>
          </c:val>
          <c:smooth val="0"/>
        </c:ser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22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'Daten 2'!$C$1</c:f>
              <c:strCache>
                <c:ptCount val="1"/>
                <c:pt idx="0">
                  <c:v>Wolfi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2'!$C$2:$C$54</c:f>
              <c:numCache>
                <c:ptCount val="53"/>
                <c:pt idx="1">
                  <c:v>-7.2</c:v>
                </c:pt>
                <c:pt idx="2">
                  <c:v>-4.1</c:v>
                </c:pt>
                <c:pt idx="3">
                  <c:v>-4.1</c:v>
                </c:pt>
                <c:pt idx="4">
                  <c:v>-3.0999999999999996</c:v>
                </c:pt>
                <c:pt idx="5">
                  <c:v>-0.2999999999999998</c:v>
                </c:pt>
                <c:pt idx="6">
                  <c:v>-5</c:v>
                </c:pt>
                <c:pt idx="7">
                  <c:v>-3.6</c:v>
                </c:pt>
                <c:pt idx="8">
                  <c:v>6.200000000000001</c:v>
                </c:pt>
                <c:pt idx="9">
                  <c:v>6.200000000000001</c:v>
                </c:pt>
                <c:pt idx="10">
                  <c:v>10.8</c:v>
                </c:pt>
                <c:pt idx="11">
                  <c:v>7.500000000000001</c:v>
                </c:pt>
                <c:pt idx="12">
                  <c:v>10.200000000000001</c:v>
                </c:pt>
                <c:pt idx="13">
                  <c:v>-3.799999999999999</c:v>
                </c:pt>
                <c:pt idx="14">
                  <c:v>-3.799999999999999</c:v>
                </c:pt>
                <c:pt idx="15">
                  <c:v>-15.999999999999998</c:v>
                </c:pt>
                <c:pt idx="16">
                  <c:v>-20.299999999999997</c:v>
                </c:pt>
                <c:pt idx="17">
                  <c:v>-24.199999999999996</c:v>
                </c:pt>
                <c:pt idx="18">
                  <c:v>-18.899999999999995</c:v>
                </c:pt>
                <c:pt idx="19">
                  <c:v>-20.199999999999996</c:v>
                </c:pt>
                <c:pt idx="20">
                  <c:v>-20.199999999999996</c:v>
                </c:pt>
                <c:pt idx="21">
                  <c:v>-19.899999999999995</c:v>
                </c:pt>
                <c:pt idx="22">
                  <c:v>-20.099999999999994</c:v>
                </c:pt>
                <c:pt idx="23">
                  <c:v>-20.099999999999994</c:v>
                </c:pt>
                <c:pt idx="24">
                  <c:v>-31.399999999999995</c:v>
                </c:pt>
                <c:pt idx="25">
                  <c:v>-34.099999999999994</c:v>
                </c:pt>
                <c:pt idx="26">
                  <c:v>-35.699999999999996</c:v>
                </c:pt>
                <c:pt idx="27">
                  <c:v>-45.3</c:v>
                </c:pt>
                <c:pt idx="28">
                  <c:v>-45.3</c:v>
                </c:pt>
                <c:pt idx="29">
                  <c:v>-45.4</c:v>
                </c:pt>
                <c:pt idx="30">
                  <c:v>-41.9</c:v>
                </c:pt>
                <c:pt idx="31">
                  <c:v>-41.9</c:v>
                </c:pt>
                <c:pt idx="32">
                  <c:v>-43.4</c:v>
                </c:pt>
                <c:pt idx="33">
                  <c:v>-43.4</c:v>
                </c:pt>
                <c:pt idx="34">
                  <c:v>-54.599999999999994</c:v>
                </c:pt>
                <c:pt idx="35">
                  <c:v>-54.599999999999994</c:v>
                </c:pt>
                <c:pt idx="36">
                  <c:v>-54.599999999999994</c:v>
                </c:pt>
                <c:pt idx="37">
                  <c:v>-47.89999999999999</c:v>
                </c:pt>
                <c:pt idx="38">
                  <c:v>-47.89999999999999</c:v>
                </c:pt>
                <c:pt idx="39">
                  <c:v>-53.89999999999999</c:v>
                </c:pt>
                <c:pt idx="40">
                  <c:v>-56.19999999999999</c:v>
                </c:pt>
                <c:pt idx="41">
                  <c:v>-53.19999999999999</c:v>
                </c:pt>
                <c:pt idx="42">
                  <c:v>-51.39999999999999</c:v>
                </c:pt>
                <c:pt idx="43">
                  <c:v>-55.69999999999999</c:v>
                </c:pt>
                <c:pt idx="44">
                  <c:v>-55.69999999999999</c:v>
                </c:pt>
                <c:pt idx="45">
                  <c:v>-55.69999999999999</c:v>
                </c:pt>
                <c:pt idx="46">
                  <c:v>-64.39999999999999</c:v>
                </c:pt>
                <c:pt idx="47">
                  <c:v>-75.19999999999999</c:v>
                </c:pt>
                <c:pt idx="48">
                  <c:v>-80.49999999999999</c:v>
                </c:pt>
                <c:pt idx="49">
                  <c:v>-80.49999999999999</c:v>
                </c:pt>
                <c:pt idx="50">
                  <c:v>-80.49999999999999</c:v>
                </c:pt>
                <c:pt idx="51">
                  <c:v>-80.49999999999999</c:v>
                </c:pt>
                <c:pt idx="52">
                  <c:v>-80.49999999999999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2'!$F$1</c:f>
              <c:strCache>
                <c:ptCount val="1"/>
                <c:pt idx="0">
                  <c:v>Kali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2'!$F$2:$F$54</c:f>
              <c:numCache>
                <c:ptCount val="53"/>
                <c:pt idx="1">
                  <c:v>6</c:v>
                </c:pt>
                <c:pt idx="2">
                  <c:v>11.6</c:v>
                </c:pt>
                <c:pt idx="3">
                  <c:v>23.6</c:v>
                </c:pt>
                <c:pt idx="4">
                  <c:v>31.3</c:v>
                </c:pt>
                <c:pt idx="5">
                  <c:v>29.7</c:v>
                </c:pt>
                <c:pt idx="6">
                  <c:v>26.3</c:v>
                </c:pt>
                <c:pt idx="7">
                  <c:v>13.5</c:v>
                </c:pt>
                <c:pt idx="8">
                  <c:v>10.4</c:v>
                </c:pt>
                <c:pt idx="9">
                  <c:v>10.4</c:v>
                </c:pt>
                <c:pt idx="10">
                  <c:v>8.9</c:v>
                </c:pt>
                <c:pt idx="11">
                  <c:v>18.6</c:v>
                </c:pt>
                <c:pt idx="12">
                  <c:v>25</c:v>
                </c:pt>
                <c:pt idx="13">
                  <c:v>22.2</c:v>
                </c:pt>
                <c:pt idx="14">
                  <c:v>28</c:v>
                </c:pt>
                <c:pt idx="15">
                  <c:v>39.9</c:v>
                </c:pt>
                <c:pt idx="16">
                  <c:v>41.9</c:v>
                </c:pt>
                <c:pt idx="17">
                  <c:v>40.4</c:v>
                </c:pt>
                <c:pt idx="18">
                  <c:v>42.4</c:v>
                </c:pt>
                <c:pt idx="19">
                  <c:v>44.6</c:v>
                </c:pt>
                <c:pt idx="20">
                  <c:v>52.900000000000006</c:v>
                </c:pt>
                <c:pt idx="21">
                  <c:v>53.400000000000006</c:v>
                </c:pt>
                <c:pt idx="22">
                  <c:v>52.900000000000006</c:v>
                </c:pt>
                <c:pt idx="23">
                  <c:v>52.900000000000006</c:v>
                </c:pt>
                <c:pt idx="24">
                  <c:v>69.30000000000001</c:v>
                </c:pt>
                <c:pt idx="25">
                  <c:v>69.30000000000001</c:v>
                </c:pt>
                <c:pt idx="26">
                  <c:v>69.30000000000001</c:v>
                </c:pt>
                <c:pt idx="27">
                  <c:v>69.30000000000001</c:v>
                </c:pt>
                <c:pt idx="28">
                  <c:v>69.30000000000001</c:v>
                </c:pt>
                <c:pt idx="29">
                  <c:v>80.10000000000001</c:v>
                </c:pt>
                <c:pt idx="30">
                  <c:v>76.10000000000001</c:v>
                </c:pt>
                <c:pt idx="31">
                  <c:v>76.10000000000001</c:v>
                </c:pt>
                <c:pt idx="32">
                  <c:v>71.60000000000001</c:v>
                </c:pt>
                <c:pt idx="33">
                  <c:v>71.60000000000001</c:v>
                </c:pt>
                <c:pt idx="34">
                  <c:v>67.7</c:v>
                </c:pt>
                <c:pt idx="35">
                  <c:v>62.6</c:v>
                </c:pt>
                <c:pt idx="36">
                  <c:v>62.6</c:v>
                </c:pt>
                <c:pt idx="37">
                  <c:v>65.2</c:v>
                </c:pt>
                <c:pt idx="38">
                  <c:v>65.2</c:v>
                </c:pt>
                <c:pt idx="39">
                  <c:v>60.900000000000006</c:v>
                </c:pt>
                <c:pt idx="40">
                  <c:v>62.900000000000006</c:v>
                </c:pt>
                <c:pt idx="41">
                  <c:v>73.7</c:v>
                </c:pt>
                <c:pt idx="42">
                  <c:v>89</c:v>
                </c:pt>
                <c:pt idx="43">
                  <c:v>90.1</c:v>
                </c:pt>
                <c:pt idx="44">
                  <c:v>90.1</c:v>
                </c:pt>
                <c:pt idx="45">
                  <c:v>90.1</c:v>
                </c:pt>
                <c:pt idx="46">
                  <c:v>100.69999999999999</c:v>
                </c:pt>
                <c:pt idx="47">
                  <c:v>107.49999999999999</c:v>
                </c:pt>
                <c:pt idx="48">
                  <c:v>108.19999999999999</c:v>
                </c:pt>
                <c:pt idx="49">
                  <c:v>107.99999999999999</c:v>
                </c:pt>
                <c:pt idx="50">
                  <c:v>107.99999999999999</c:v>
                </c:pt>
                <c:pt idx="51">
                  <c:v>107.99999999999999</c:v>
                </c:pt>
                <c:pt idx="52">
                  <c:v>107.99999999999999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2'!$I$1</c:f>
              <c:strCache>
                <c:ptCount val="1"/>
                <c:pt idx="0">
                  <c:v>Schluzi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2'!$I$2:$I$54</c:f>
              <c:numCache>
                <c:ptCount val="53"/>
                <c:pt idx="1">
                  <c:v>-4.9</c:v>
                </c:pt>
                <c:pt idx="2">
                  <c:v>-2.6000000000000005</c:v>
                </c:pt>
                <c:pt idx="3">
                  <c:v>0.6999999999999993</c:v>
                </c:pt>
                <c:pt idx="4">
                  <c:v>1.3999999999999992</c:v>
                </c:pt>
                <c:pt idx="5">
                  <c:v>-4.4</c:v>
                </c:pt>
                <c:pt idx="6">
                  <c:v>-16</c:v>
                </c:pt>
                <c:pt idx="7">
                  <c:v>-3.3000000000000007</c:v>
                </c:pt>
                <c:pt idx="8">
                  <c:v>-3.3000000000000007</c:v>
                </c:pt>
                <c:pt idx="9">
                  <c:v>-3.3000000000000007</c:v>
                </c:pt>
                <c:pt idx="10">
                  <c:v>-4.500000000000001</c:v>
                </c:pt>
                <c:pt idx="11">
                  <c:v>-12.900000000000002</c:v>
                </c:pt>
                <c:pt idx="12">
                  <c:v>-8.600000000000001</c:v>
                </c:pt>
                <c:pt idx="13">
                  <c:v>5.599999999999998</c:v>
                </c:pt>
                <c:pt idx="14">
                  <c:v>-9.600000000000001</c:v>
                </c:pt>
                <c:pt idx="15">
                  <c:v>10.599999999999998</c:v>
                </c:pt>
                <c:pt idx="16">
                  <c:v>22.799999999999997</c:v>
                </c:pt>
                <c:pt idx="17">
                  <c:v>21.299999999999997</c:v>
                </c:pt>
                <c:pt idx="18">
                  <c:v>23.499999999999996</c:v>
                </c:pt>
                <c:pt idx="19">
                  <c:v>23.099999999999998</c:v>
                </c:pt>
                <c:pt idx="20">
                  <c:v>23.299999999999997</c:v>
                </c:pt>
                <c:pt idx="21">
                  <c:v>27.9</c:v>
                </c:pt>
                <c:pt idx="22">
                  <c:v>34.4</c:v>
                </c:pt>
                <c:pt idx="23">
                  <c:v>34.4</c:v>
                </c:pt>
                <c:pt idx="24">
                  <c:v>24.9</c:v>
                </c:pt>
                <c:pt idx="25">
                  <c:v>26.599999999999998</c:v>
                </c:pt>
                <c:pt idx="26">
                  <c:v>20.199999999999996</c:v>
                </c:pt>
                <c:pt idx="27">
                  <c:v>28.599999999999994</c:v>
                </c:pt>
                <c:pt idx="28">
                  <c:v>30.699999999999996</c:v>
                </c:pt>
                <c:pt idx="29">
                  <c:v>12.499999999999996</c:v>
                </c:pt>
                <c:pt idx="30">
                  <c:v>12.499999999999996</c:v>
                </c:pt>
                <c:pt idx="31">
                  <c:v>12.499999999999996</c:v>
                </c:pt>
                <c:pt idx="32">
                  <c:v>12.499999999999996</c:v>
                </c:pt>
                <c:pt idx="33">
                  <c:v>12.499999999999996</c:v>
                </c:pt>
                <c:pt idx="34">
                  <c:v>17.099999999999994</c:v>
                </c:pt>
                <c:pt idx="35">
                  <c:v>9.699999999999994</c:v>
                </c:pt>
                <c:pt idx="36">
                  <c:v>9.699999999999994</c:v>
                </c:pt>
                <c:pt idx="37">
                  <c:v>17.099999999999994</c:v>
                </c:pt>
                <c:pt idx="38">
                  <c:v>17.099999999999994</c:v>
                </c:pt>
                <c:pt idx="39">
                  <c:v>21.099999999999994</c:v>
                </c:pt>
                <c:pt idx="40">
                  <c:v>21.099999999999994</c:v>
                </c:pt>
                <c:pt idx="41">
                  <c:v>21.099999999999994</c:v>
                </c:pt>
                <c:pt idx="42">
                  <c:v>6.299999999999994</c:v>
                </c:pt>
                <c:pt idx="43">
                  <c:v>11.799999999999994</c:v>
                </c:pt>
                <c:pt idx="44">
                  <c:v>11.799999999999994</c:v>
                </c:pt>
                <c:pt idx="45">
                  <c:v>11.799999999999994</c:v>
                </c:pt>
                <c:pt idx="46">
                  <c:v>8.199999999999994</c:v>
                </c:pt>
                <c:pt idx="47">
                  <c:v>8.099999999999994</c:v>
                </c:pt>
                <c:pt idx="48">
                  <c:v>8.099999999999994</c:v>
                </c:pt>
                <c:pt idx="49">
                  <c:v>9.099999999999994</c:v>
                </c:pt>
                <c:pt idx="50">
                  <c:v>9.099999999999994</c:v>
                </c:pt>
                <c:pt idx="51">
                  <c:v>9.099999999999994</c:v>
                </c:pt>
                <c:pt idx="52">
                  <c:v>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2'!$L$1</c:f>
              <c:strCache>
                <c:ptCount val="1"/>
                <c:pt idx="0">
                  <c:v>Frank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2'!$L$2:$L$54</c:f>
              <c:numCache>
                <c:ptCount val="53"/>
                <c:pt idx="1">
                  <c:v>0.9</c:v>
                </c:pt>
                <c:pt idx="2">
                  <c:v>0.30000000000000004</c:v>
                </c:pt>
                <c:pt idx="3">
                  <c:v>-11.6</c:v>
                </c:pt>
                <c:pt idx="4">
                  <c:v>-17</c:v>
                </c:pt>
                <c:pt idx="5">
                  <c:v>-19.3</c:v>
                </c:pt>
                <c:pt idx="6">
                  <c:v>-6.200000000000001</c:v>
                </c:pt>
                <c:pt idx="7">
                  <c:v>-7.600000000000001</c:v>
                </c:pt>
                <c:pt idx="8">
                  <c:v>-15.8</c:v>
                </c:pt>
                <c:pt idx="9">
                  <c:v>-15.8</c:v>
                </c:pt>
                <c:pt idx="10">
                  <c:v>-16.900000000000002</c:v>
                </c:pt>
                <c:pt idx="11">
                  <c:v>-10.700000000000003</c:v>
                </c:pt>
                <c:pt idx="12">
                  <c:v>-19.800000000000004</c:v>
                </c:pt>
                <c:pt idx="13">
                  <c:v>-15.600000000000005</c:v>
                </c:pt>
                <c:pt idx="14">
                  <c:v>-6.800000000000004</c:v>
                </c:pt>
                <c:pt idx="15">
                  <c:v>-15.400000000000004</c:v>
                </c:pt>
                <c:pt idx="16">
                  <c:v>-21.900000000000006</c:v>
                </c:pt>
                <c:pt idx="17">
                  <c:v>-13.000000000000005</c:v>
                </c:pt>
                <c:pt idx="18">
                  <c:v>-19.500000000000007</c:v>
                </c:pt>
                <c:pt idx="19">
                  <c:v>-21.900000000000006</c:v>
                </c:pt>
                <c:pt idx="20">
                  <c:v>-15.800000000000006</c:v>
                </c:pt>
                <c:pt idx="21">
                  <c:v>-16.300000000000004</c:v>
                </c:pt>
                <c:pt idx="22">
                  <c:v>-14.800000000000004</c:v>
                </c:pt>
                <c:pt idx="23">
                  <c:v>-14.800000000000004</c:v>
                </c:pt>
                <c:pt idx="24">
                  <c:v>-26.000000000000004</c:v>
                </c:pt>
                <c:pt idx="25">
                  <c:v>-24.800000000000004</c:v>
                </c:pt>
                <c:pt idx="26">
                  <c:v>-32.400000000000006</c:v>
                </c:pt>
                <c:pt idx="27">
                  <c:v>-36.900000000000006</c:v>
                </c:pt>
                <c:pt idx="28">
                  <c:v>-45.800000000000004</c:v>
                </c:pt>
                <c:pt idx="29">
                  <c:v>-38.400000000000006</c:v>
                </c:pt>
                <c:pt idx="30">
                  <c:v>-41.60000000000001</c:v>
                </c:pt>
                <c:pt idx="31">
                  <c:v>-41.60000000000001</c:v>
                </c:pt>
                <c:pt idx="32">
                  <c:v>-40.10000000000001</c:v>
                </c:pt>
                <c:pt idx="33">
                  <c:v>-40.10000000000001</c:v>
                </c:pt>
                <c:pt idx="34">
                  <c:v>-39.20000000000001</c:v>
                </c:pt>
                <c:pt idx="35">
                  <c:v>-39.60000000000001</c:v>
                </c:pt>
                <c:pt idx="36">
                  <c:v>-39.60000000000001</c:v>
                </c:pt>
                <c:pt idx="37">
                  <c:v>-47.60000000000001</c:v>
                </c:pt>
                <c:pt idx="38">
                  <c:v>-47.60000000000001</c:v>
                </c:pt>
                <c:pt idx="39">
                  <c:v>-40.30000000000001</c:v>
                </c:pt>
                <c:pt idx="40">
                  <c:v>-40.30000000000001</c:v>
                </c:pt>
                <c:pt idx="41">
                  <c:v>-49.60000000000001</c:v>
                </c:pt>
                <c:pt idx="42">
                  <c:v>-35.60000000000001</c:v>
                </c:pt>
                <c:pt idx="43">
                  <c:v>-35.60000000000001</c:v>
                </c:pt>
                <c:pt idx="44">
                  <c:v>-35.60000000000001</c:v>
                </c:pt>
                <c:pt idx="45">
                  <c:v>-35.60000000000001</c:v>
                </c:pt>
                <c:pt idx="46">
                  <c:v>-37.00000000000001</c:v>
                </c:pt>
                <c:pt idx="47">
                  <c:v>-31.300000000000008</c:v>
                </c:pt>
                <c:pt idx="48">
                  <c:v>-34.70000000000001</c:v>
                </c:pt>
                <c:pt idx="49">
                  <c:v>-34.70000000000001</c:v>
                </c:pt>
                <c:pt idx="50">
                  <c:v>-34.70000000000001</c:v>
                </c:pt>
                <c:pt idx="51">
                  <c:v>-34.70000000000001</c:v>
                </c:pt>
                <c:pt idx="52">
                  <c:v>-34.70000000000001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'Daten 2'!$O$1</c:f>
              <c:strCache>
                <c:ptCount val="1"/>
                <c:pt idx="0">
                  <c:v>Uwe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'Daten 2'!$O$2:$O$54</c:f>
              <c:numCache>
                <c:ptCount val="53"/>
                <c:pt idx="1">
                  <c:v>5</c:v>
                </c:pt>
                <c:pt idx="2">
                  <c:v>-5.4</c:v>
                </c:pt>
                <c:pt idx="3">
                  <c:v>-8.600000000000001</c:v>
                </c:pt>
                <c:pt idx="4">
                  <c:v>-13.100000000000001</c:v>
                </c:pt>
                <c:pt idx="5">
                  <c:v>-5.200000000000001</c:v>
                </c:pt>
                <c:pt idx="6">
                  <c:v>1.3999999999999986</c:v>
                </c:pt>
                <c:pt idx="7">
                  <c:v>1.3999999999999986</c:v>
                </c:pt>
                <c:pt idx="8">
                  <c:v>2.3999999999999986</c:v>
                </c:pt>
                <c:pt idx="9">
                  <c:v>2.3999999999999986</c:v>
                </c:pt>
                <c:pt idx="10">
                  <c:v>1.5999999999999985</c:v>
                </c:pt>
                <c:pt idx="11">
                  <c:v>-2.700000000000001</c:v>
                </c:pt>
                <c:pt idx="12">
                  <c:v>-7.000000000000001</c:v>
                </c:pt>
                <c:pt idx="13">
                  <c:v>-7.1000000000000005</c:v>
                </c:pt>
                <c:pt idx="14">
                  <c:v>-6.4</c:v>
                </c:pt>
                <c:pt idx="15">
                  <c:v>-17.9</c:v>
                </c:pt>
                <c:pt idx="16">
                  <c:v>-21.4</c:v>
                </c:pt>
                <c:pt idx="17">
                  <c:v>-23.599999999999998</c:v>
                </c:pt>
                <c:pt idx="18">
                  <c:v>-26.599999999999998</c:v>
                </c:pt>
                <c:pt idx="19">
                  <c:v>-24.7</c:v>
                </c:pt>
                <c:pt idx="20">
                  <c:v>-39.3</c:v>
                </c:pt>
                <c:pt idx="21">
                  <c:v>-47.5</c:v>
                </c:pt>
                <c:pt idx="22">
                  <c:v>-54.8</c:v>
                </c:pt>
                <c:pt idx="23">
                  <c:v>-54.8</c:v>
                </c:pt>
                <c:pt idx="24">
                  <c:v>-39.099999999999994</c:v>
                </c:pt>
                <c:pt idx="25">
                  <c:v>-39.3</c:v>
                </c:pt>
                <c:pt idx="26">
                  <c:v>-24.699999999999996</c:v>
                </c:pt>
                <c:pt idx="27">
                  <c:v>-18.999999999999996</c:v>
                </c:pt>
                <c:pt idx="28">
                  <c:v>-14.299999999999997</c:v>
                </c:pt>
                <c:pt idx="29">
                  <c:v>-14.299999999999997</c:v>
                </c:pt>
                <c:pt idx="30">
                  <c:v>-10.799999999999997</c:v>
                </c:pt>
                <c:pt idx="31">
                  <c:v>-10.799999999999997</c:v>
                </c:pt>
                <c:pt idx="32">
                  <c:v>-6.099999999999997</c:v>
                </c:pt>
                <c:pt idx="33">
                  <c:v>-6.099999999999997</c:v>
                </c:pt>
                <c:pt idx="34">
                  <c:v>3.5000000000000027</c:v>
                </c:pt>
                <c:pt idx="35">
                  <c:v>16.200000000000003</c:v>
                </c:pt>
                <c:pt idx="36">
                  <c:v>16.200000000000003</c:v>
                </c:pt>
                <c:pt idx="37">
                  <c:v>14.000000000000004</c:v>
                </c:pt>
                <c:pt idx="38">
                  <c:v>14.000000000000004</c:v>
                </c:pt>
                <c:pt idx="39">
                  <c:v>16.000000000000004</c:v>
                </c:pt>
                <c:pt idx="40">
                  <c:v>12.000000000000004</c:v>
                </c:pt>
                <c:pt idx="41">
                  <c:v>7.5000000000000036</c:v>
                </c:pt>
                <c:pt idx="42">
                  <c:v>-8.799999999999997</c:v>
                </c:pt>
                <c:pt idx="43">
                  <c:v>-11.099999999999998</c:v>
                </c:pt>
                <c:pt idx="44">
                  <c:v>-11.099999999999998</c:v>
                </c:pt>
                <c:pt idx="45">
                  <c:v>-11.099999999999998</c:v>
                </c:pt>
                <c:pt idx="46">
                  <c:v>-7.899999999999998</c:v>
                </c:pt>
                <c:pt idx="47">
                  <c:v>-9.499999999999998</c:v>
                </c:pt>
                <c:pt idx="48">
                  <c:v>-5.099999999999998</c:v>
                </c:pt>
                <c:pt idx="49">
                  <c:v>-6.099999999999998</c:v>
                </c:pt>
                <c:pt idx="50">
                  <c:v>-6.099999999999998</c:v>
                </c:pt>
                <c:pt idx="51">
                  <c:v>-6.099999999999998</c:v>
                </c:pt>
                <c:pt idx="52">
                  <c:v>-6.099999999999998</c:v>
                </c:pt>
              </c:numCache>
            </c:numRef>
          </c:val>
          <c:smooth val="0"/>
        </c:ser>
        <c:axId val="31188571"/>
        <c:axId val="12261684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88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Gewinn/Verlust/Spende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"/>
          <c:w val="0.88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Statistik!$C$1:$C$1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Statistik!$C$2:$C$7</c:f>
              <c:numCache/>
            </c:numRef>
          </c:val>
        </c:ser>
        <c:ser>
          <c:idx val="1"/>
          <c:order val="1"/>
          <c:tx>
            <c:strRef>
              <c:f>Statistik!$D$1:$D$1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  <c:ser>
          <c:idx val="2"/>
          <c:order val="2"/>
          <c:tx>
            <c:strRef>
              <c:f>Statistik!$F$1:$F$1</c:f>
              <c:strCache>
                <c:ptCount val="1"/>
                <c:pt idx="0">
                  <c:v>Spende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  <c:axId val="6100579"/>
        <c:axId val="54905212"/>
      </c:bar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Eingezahlt in Kasse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"/>
          <c:w val="0.873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  <c:axId val="24384861"/>
        <c:axId val="18137158"/>
      </c:bar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Einzahlung mit Spende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Einzahlung ohne Spende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95"/>
          <c:y val="0.309"/>
          <c:w val="0.62025"/>
          <c:h val="0.50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Spende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Einzahlung mit Spende ohne Gast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Statistik!$A$2:$A$6</c:f>
              <c:strCache/>
            </c:strRef>
          </c:cat>
          <c:val>
            <c:numRef>
              <c:f>Statistik!$G$2:$G$6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75"/>
          <c:w val="0.94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Spieler!$B$3:$B$54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9016695"/>
        <c:axId val="59823664"/>
      </c:bar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Wolfi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Spieler!$A$3:$A$54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542065"/>
        <c:axId val="13878586"/>
      </c:bar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104775</xdr:rowOff>
    </xdr:from>
    <xdr:to>
      <xdr:col>8</xdr:col>
      <xdr:colOff>390525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9050" y="2800350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9</xdr:col>
      <xdr:colOff>419100</xdr:colOff>
      <xdr:row>60</xdr:row>
      <xdr:rowOff>85725</xdr:rowOff>
    </xdr:to>
    <xdr:graphicFrame>
      <xdr:nvGraphicFramePr>
        <xdr:cNvPr id="2" name="Chart 6"/>
        <xdr:cNvGraphicFramePr/>
      </xdr:nvGraphicFramePr>
      <xdr:xfrm>
        <a:off x="0" y="6772275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371475</xdr:colOff>
      <xdr:row>85</xdr:row>
      <xdr:rowOff>9525</xdr:rowOff>
    </xdr:to>
    <xdr:graphicFrame>
      <xdr:nvGraphicFramePr>
        <xdr:cNvPr id="3" name="Chart 7"/>
        <xdr:cNvGraphicFramePr/>
      </xdr:nvGraphicFramePr>
      <xdr:xfrm>
        <a:off x="0" y="10744200"/>
        <a:ext cx="64674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142875</xdr:rowOff>
    </xdr:from>
    <xdr:to>
      <xdr:col>4</xdr:col>
      <xdr:colOff>190500</xdr:colOff>
      <xdr:row>109</xdr:row>
      <xdr:rowOff>95250</xdr:rowOff>
    </xdr:to>
    <xdr:graphicFrame>
      <xdr:nvGraphicFramePr>
        <xdr:cNvPr id="4" name="Chart 8"/>
        <xdr:cNvGraphicFramePr/>
      </xdr:nvGraphicFramePr>
      <xdr:xfrm>
        <a:off x="0" y="14820900"/>
        <a:ext cx="32385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85</xdr:row>
      <xdr:rowOff>142875</xdr:rowOff>
    </xdr:from>
    <xdr:to>
      <xdr:col>8</xdr:col>
      <xdr:colOff>285750</xdr:colOff>
      <xdr:row>109</xdr:row>
      <xdr:rowOff>95250</xdr:rowOff>
    </xdr:to>
    <xdr:graphicFrame>
      <xdr:nvGraphicFramePr>
        <xdr:cNvPr id="5" name="Chart 9"/>
        <xdr:cNvGraphicFramePr/>
      </xdr:nvGraphicFramePr>
      <xdr:xfrm>
        <a:off x="3267075" y="14820900"/>
        <a:ext cx="31146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85</xdr:row>
      <xdr:rowOff>142875</xdr:rowOff>
    </xdr:from>
    <xdr:to>
      <xdr:col>9</xdr:col>
      <xdr:colOff>1152525</xdr:colOff>
      <xdr:row>109</xdr:row>
      <xdr:rowOff>85725</xdr:rowOff>
    </xdr:to>
    <xdr:graphicFrame>
      <xdr:nvGraphicFramePr>
        <xdr:cNvPr id="6" name="Chart 10"/>
        <xdr:cNvGraphicFramePr/>
      </xdr:nvGraphicFramePr>
      <xdr:xfrm>
        <a:off x="6400800" y="14820900"/>
        <a:ext cx="291465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9525</xdr:rowOff>
    </xdr:from>
    <xdr:to>
      <xdr:col>5</xdr:col>
      <xdr:colOff>66675</xdr:colOff>
      <xdr:row>125</xdr:row>
      <xdr:rowOff>66675</xdr:rowOff>
    </xdr:to>
    <xdr:graphicFrame>
      <xdr:nvGraphicFramePr>
        <xdr:cNvPr id="7" name="Chart 11"/>
        <xdr:cNvGraphicFramePr/>
      </xdr:nvGraphicFramePr>
      <xdr:xfrm>
        <a:off x="0" y="18735675"/>
        <a:ext cx="38766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7</xdr:col>
      <xdr:colOff>561975</xdr:colOff>
      <xdr:row>70</xdr:row>
      <xdr:rowOff>123825</xdr:rowOff>
    </xdr:to>
    <xdr:graphicFrame>
      <xdr:nvGraphicFramePr>
        <xdr:cNvPr id="3" name="Chart 3"/>
        <xdr:cNvGraphicFramePr/>
      </xdr:nvGraphicFramePr>
      <xdr:xfrm>
        <a:off x="0" y="7639050"/>
        <a:ext cx="58959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123825</xdr:rowOff>
    </xdr:from>
    <xdr:to>
      <xdr:col>7</xdr:col>
      <xdr:colOff>561975</xdr:colOff>
      <xdr:row>94</xdr:row>
      <xdr:rowOff>66675</xdr:rowOff>
    </xdr:to>
    <xdr:graphicFrame>
      <xdr:nvGraphicFramePr>
        <xdr:cNvPr id="4" name="Chart 4"/>
        <xdr:cNvGraphicFramePr/>
      </xdr:nvGraphicFramePr>
      <xdr:xfrm>
        <a:off x="0" y="11468100"/>
        <a:ext cx="58959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47625</xdr:rowOff>
    </xdr:from>
    <xdr:to>
      <xdr:col>7</xdr:col>
      <xdr:colOff>561975</xdr:colOff>
      <xdr:row>117</xdr:row>
      <xdr:rowOff>152400</xdr:rowOff>
    </xdr:to>
    <xdr:graphicFrame>
      <xdr:nvGraphicFramePr>
        <xdr:cNvPr id="5" name="Chart 5"/>
        <xdr:cNvGraphicFramePr/>
      </xdr:nvGraphicFramePr>
      <xdr:xfrm>
        <a:off x="0" y="15278100"/>
        <a:ext cx="58959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9525</xdr:rowOff>
    </xdr:from>
    <xdr:to>
      <xdr:col>15</xdr:col>
      <xdr:colOff>561975</xdr:colOff>
      <xdr:row>23</xdr:row>
      <xdr:rowOff>114300</xdr:rowOff>
    </xdr:to>
    <xdr:graphicFrame>
      <xdr:nvGraphicFramePr>
        <xdr:cNvPr id="6" name="Chart 7"/>
        <xdr:cNvGraphicFramePr/>
      </xdr:nvGraphicFramePr>
      <xdr:xfrm>
        <a:off x="6038850" y="9525"/>
        <a:ext cx="5895975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23</xdr:row>
      <xdr:rowOff>123825</xdr:rowOff>
    </xdr:from>
    <xdr:to>
      <xdr:col>15</xdr:col>
      <xdr:colOff>552450</xdr:colOff>
      <xdr:row>47</xdr:row>
      <xdr:rowOff>38100</xdr:rowOff>
    </xdr:to>
    <xdr:graphicFrame>
      <xdr:nvGraphicFramePr>
        <xdr:cNvPr id="7" name="Chart 8"/>
        <xdr:cNvGraphicFramePr/>
      </xdr:nvGraphicFramePr>
      <xdr:xfrm>
        <a:off x="6038850" y="3848100"/>
        <a:ext cx="5886450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47</xdr:row>
      <xdr:rowOff>28575</xdr:rowOff>
    </xdr:from>
    <xdr:to>
      <xdr:col>15</xdr:col>
      <xdr:colOff>552450</xdr:colOff>
      <xdr:row>70</xdr:row>
      <xdr:rowOff>114300</xdr:rowOff>
    </xdr:to>
    <xdr:graphicFrame>
      <xdr:nvGraphicFramePr>
        <xdr:cNvPr id="8" name="Chart 9"/>
        <xdr:cNvGraphicFramePr/>
      </xdr:nvGraphicFramePr>
      <xdr:xfrm>
        <a:off x="6038850" y="7639050"/>
        <a:ext cx="5886450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70</xdr:row>
      <xdr:rowOff>114300</xdr:rowOff>
    </xdr:from>
    <xdr:to>
      <xdr:col>15</xdr:col>
      <xdr:colOff>561975</xdr:colOff>
      <xdr:row>94</xdr:row>
      <xdr:rowOff>66675</xdr:rowOff>
    </xdr:to>
    <xdr:graphicFrame>
      <xdr:nvGraphicFramePr>
        <xdr:cNvPr id="9" name="Chart 10"/>
        <xdr:cNvGraphicFramePr/>
      </xdr:nvGraphicFramePr>
      <xdr:xfrm>
        <a:off x="6038850" y="11458575"/>
        <a:ext cx="5895975" cy="3838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94</xdr:row>
      <xdr:rowOff>66675</xdr:rowOff>
    </xdr:from>
    <xdr:to>
      <xdr:col>15</xdr:col>
      <xdr:colOff>552450</xdr:colOff>
      <xdr:row>118</xdr:row>
      <xdr:rowOff>0</xdr:rowOff>
    </xdr:to>
    <xdr:graphicFrame>
      <xdr:nvGraphicFramePr>
        <xdr:cNvPr id="10" name="Chart 11"/>
        <xdr:cNvGraphicFramePr/>
      </xdr:nvGraphicFramePr>
      <xdr:xfrm>
        <a:off x="6038850" y="15297150"/>
        <a:ext cx="5886450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118</xdr:row>
      <xdr:rowOff>38100</xdr:rowOff>
    </xdr:from>
    <xdr:to>
      <xdr:col>12</xdr:col>
      <xdr:colOff>485775</xdr:colOff>
      <xdr:row>157</xdr:row>
      <xdr:rowOff>152400</xdr:rowOff>
    </xdr:to>
    <xdr:graphicFrame>
      <xdr:nvGraphicFramePr>
        <xdr:cNvPr id="11" name="Chart 13"/>
        <xdr:cNvGraphicFramePr/>
      </xdr:nvGraphicFramePr>
      <xdr:xfrm>
        <a:off x="9525" y="19154775"/>
        <a:ext cx="9563100" cy="642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50" zoomScaleNormal="150" workbookViewId="0" topLeftCell="A1">
      <selection activeCell="C10" sqref="C10"/>
    </sheetView>
  </sheetViews>
  <sheetFormatPr defaultColWidth="11.421875" defaultRowHeight="12.75"/>
  <cols>
    <col min="9" max="9" width="31.00390625" style="0" customWidth="1"/>
    <col min="10" max="10" width="18.7109375" style="0" customWidth="1"/>
  </cols>
  <sheetData>
    <row r="1" spans="1:7" ht="13.5" thickBot="1">
      <c r="A1" s="36"/>
      <c r="B1" s="51" t="s">
        <v>11</v>
      </c>
      <c r="C1" s="37" t="s">
        <v>3</v>
      </c>
      <c r="D1" s="52" t="s">
        <v>4</v>
      </c>
      <c r="E1" s="68" t="s">
        <v>17</v>
      </c>
      <c r="F1" s="51" t="s">
        <v>12</v>
      </c>
      <c r="G1" s="38" t="s">
        <v>14</v>
      </c>
    </row>
    <row r="2" spans="1:10" ht="19.5" customHeight="1" thickBot="1">
      <c r="A2" s="46" t="s">
        <v>2</v>
      </c>
      <c r="B2" s="42">
        <f>Daten!D61</f>
        <v>-75.49999999999997</v>
      </c>
      <c r="C2" s="12">
        <f>Daten!D57</f>
        <v>53.9</v>
      </c>
      <c r="D2" s="44">
        <f>Daten!E57</f>
        <v>-129.39999999999998</v>
      </c>
      <c r="E2" s="69">
        <f>Daten!C78</f>
        <v>9</v>
      </c>
      <c r="F2" s="42">
        <f>Daten!F57</f>
        <v>51.1</v>
      </c>
      <c r="G2" s="39">
        <f>SUM(F2-D2)</f>
        <v>180.49999999999997</v>
      </c>
      <c r="I2" s="53" t="s">
        <v>13</v>
      </c>
      <c r="J2" s="54">
        <f>Daten!V61</f>
        <v>857</v>
      </c>
    </row>
    <row r="3" spans="1:10" ht="19.5" customHeight="1">
      <c r="A3" s="47" t="s">
        <v>5</v>
      </c>
      <c r="B3" s="43">
        <f>Daten!G61</f>
        <v>108.29999999999998</v>
      </c>
      <c r="C3" s="11">
        <f>Daten!G57</f>
        <v>157.7</v>
      </c>
      <c r="D3" s="45">
        <f>Daten!H57</f>
        <v>-49.400000000000006</v>
      </c>
      <c r="E3" s="70">
        <f>Daten!C79</f>
        <v>10</v>
      </c>
      <c r="F3" s="43">
        <f>Daten!I57</f>
        <v>102</v>
      </c>
      <c r="G3" s="40">
        <f>SUM(F3,-D3)</f>
        <v>151.4</v>
      </c>
      <c r="J3" s="55"/>
    </row>
    <row r="4" spans="1:10" ht="19.5" customHeight="1">
      <c r="A4" s="47" t="s">
        <v>6</v>
      </c>
      <c r="B4" s="43">
        <f>Daten!J61</f>
        <v>22.200000000000003</v>
      </c>
      <c r="C4" s="11">
        <f>Daten!J57</f>
        <v>131.2</v>
      </c>
      <c r="D4" s="45">
        <f>Daten!K57</f>
        <v>-108.99999999999999</v>
      </c>
      <c r="E4" s="70">
        <f>Daten!C80</f>
        <v>8</v>
      </c>
      <c r="F4" s="43">
        <f>Daten!L57</f>
        <v>55.5</v>
      </c>
      <c r="G4" s="40">
        <f>SUM(F4,-D4)</f>
        <v>164.5</v>
      </c>
      <c r="H4" s="32"/>
      <c r="I4" s="34"/>
      <c r="J4" s="35"/>
    </row>
    <row r="5" spans="1:7" ht="19.5" customHeight="1">
      <c r="A5" s="47" t="s">
        <v>7</v>
      </c>
      <c r="B5" s="43">
        <f>Daten!M61</f>
        <v>-31.100000000000023</v>
      </c>
      <c r="C5" s="11">
        <f>Daten!M57</f>
        <v>99.30000000000001</v>
      </c>
      <c r="D5" s="45">
        <f>Daten!N57</f>
        <v>-130.40000000000003</v>
      </c>
      <c r="E5" s="70">
        <f>Daten!C81</f>
        <v>8</v>
      </c>
      <c r="F5" s="43">
        <f>Daten!O57</f>
        <v>35.6</v>
      </c>
      <c r="G5" s="40">
        <f>SUM(F5,-D5)</f>
        <v>166.00000000000003</v>
      </c>
    </row>
    <row r="6" spans="1:7" ht="19.5" customHeight="1">
      <c r="A6" s="47" t="s">
        <v>8</v>
      </c>
      <c r="B6" s="43">
        <f>Daten!P61</f>
        <v>-27.59999999999998</v>
      </c>
      <c r="C6" s="11">
        <f>Daten!P57</f>
        <v>103.90000000000002</v>
      </c>
      <c r="D6" s="45">
        <f>Daten!Q57</f>
        <v>-131.5</v>
      </c>
      <c r="E6" s="70">
        <f>Daten!C82</f>
        <v>9</v>
      </c>
      <c r="F6" s="43">
        <f>Daten!R57</f>
        <v>49.2</v>
      </c>
      <c r="G6" s="40">
        <f>SUM(F6,-D6)</f>
        <v>180.7</v>
      </c>
    </row>
    <row r="7" spans="1:7" ht="19.5" customHeight="1" thickBot="1">
      <c r="A7" s="48" t="s">
        <v>9</v>
      </c>
      <c r="B7" s="49">
        <f>Daten!S61</f>
        <v>5.6000000000000005</v>
      </c>
      <c r="C7" s="13">
        <f>Daten!S57</f>
        <v>11.3</v>
      </c>
      <c r="D7" s="50">
        <f>Daten!T57</f>
        <v>-5.7</v>
      </c>
      <c r="E7" s="71">
        <f>Daten!C83</f>
        <v>0</v>
      </c>
      <c r="F7" s="49">
        <f>Daten!U57</f>
        <v>6.3</v>
      </c>
      <c r="G7" s="41">
        <f>SUM(F7,-D7)</f>
        <v>12</v>
      </c>
    </row>
    <row r="9" spans="1:7" ht="19.5" customHeight="1">
      <c r="A9" s="30"/>
      <c r="B9" s="31"/>
      <c r="C9" s="31">
        <f>SUM(C2:C7)</f>
        <v>557.3</v>
      </c>
      <c r="D9" s="31">
        <f>SUM(D2:D7)</f>
        <v>-555.4000000000001</v>
      </c>
      <c r="E9" s="72">
        <f>SUM(E2:E7)</f>
        <v>44</v>
      </c>
      <c r="F9" s="31">
        <f>SUM(F2:F7)</f>
        <v>299.7</v>
      </c>
      <c r="G9" s="31">
        <f>SUM(G2:G8)</f>
        <v>855.0999999999999</v>
      </c>
    </row>
    <row r="10" spans="9:10" ht="36.75" customHeight="1">
      <c r="I10" s="35"/>
      <c r="J10" s="35"/>
    </row>
  </sheetData>
  <sheetProtection password="945F" sheet="1" objects="1" scenarios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workbookViewId="0" topLeftCell="B7">
      <selection activeCell="C59" sqref="C59"/>
    </sheetView>
  </sheetViews>
  <sheetFormatPr defaultColWidth="11.421875" defaultRowHeight="12.75"/>
  <cols>
    <col min="1" max="1" width="4.140625" style="9" bestFit="1" customWidth="1"/>
    <col min="2" max="2" width="8.7109375" style="10" bestFit="1" customWidth="1"/>
    <col min="3" max="3" width="11.421875" style="10" customWidth="1"/>
    <col min="4" max="4" width="6.7109375" style="10" customWidth="1"/>
    <col min="5" max="5" width="6.7109375" style="83" customWidth="1"/>
    <col min="6" max="7" width="6.7109375" style="10" customWidth="1"/>
    <col min="8" max="8" width="6.7109375" style="83" customWidth="1"/>
    <col min="9" max="10" width="6.7109375" style="10" customWidth="1"/>
    <col min="11" max="11" width="6.7109375" style="83" customWidth="1"/>
    <col min="12" max="13" width="6.7109375" style="10" customWidth="1"/>
    <col min="14" max="14" width="6.7109375" style="83" customWidth="1"/>
    <col min="15" max="16" width="6.7109375" style="10" customWidth="1"/>
    <col min="17" max="17" width="6.7109375" style="83" customWidth="1"/>
    <col min="18" max="18" width="6.7109375" style="10" customWidth="1"/>
    <col min="19" max="19" width="6.7109375" style="9" customWidth="1"/>
    <col min="20" max="20" width="6.7109375" style="83" customWidth="1"/>
    <col min="21" max="21" width="6.7109375" style="10" customWidth="1"/>
    <col min="22" max="24" width="7.140625" style="10" customWidth="1"/>
    <col min="25" max="16384" width="11.421875" style="10" customWidth="1"/>
  </cols>
  <sheetData>
    <row r="1" spans="1:24" s="1" customFormat="1" ht="10.5" customHeight="1">
      <c r="A1" s="1" t="s">
        <v>0</v>
      </c>
      <c r="B1" s="1" t="s">
        <v>1</v>
      </c>
      <c r="D1" s="2" t="s">
        <v>2</v>
      </c>
      <c r="E1" s="75" t="s">
        <v>2</v>
      </c>
      <c r="F1" s="4" t="s">
        <v>2</v>
      </c>
      <c r="G1" s="2" t="s">
        <v>5</v>
      </c>
      <c r="H1" s="75" t="s">
        <v>5</v>
      </c>
      <c r="I1" s="4" t="s">
        <v>5</v>
      </c>
      <c r="J1" s="2" t="s">
        <v>6</v>
      </c>
      <c r="K1" s="75" t="s">
        <v>6</v>
      </c>
      <c r="L1" s="4" t="s">
        <v>6</v>
      </c>
      <c r="M1" s="2" t="s">
        <v>7</v>
      </c>
      <c r="N1" s="75" t="s">
        <v>7</v>
      </c>
      <c r="O1" s="4" t="s">
        <v>7</v>
      </c>
      <c r="P1" s="2" t="s">
        <v>8</v>
      </c>
      <c r="Q1" s="75" t="s">
        <v>8</v>
      </c>
      <c r="R1" s="4" t="s">
        <v>8</v>
      </c>
      <c r="S1" s="2" t="s">
        <v>9</v>
      </c>
      <c r="T1" s="75" t="s">
        <v>9</v>
      </c>
      <c r="U1" s="4" t="s">
        <v>9</v>
      </c>
      <c r="V1" s="2" t="s">
        <v>10</v>
      </c>
      <c r="W1" s="3" t="s">
        <v>10</v>
      </c>
      <c r="X1" s="4" t="s">
        <v>10</v>
      </c>
    </row>
    <row r="2" spans="4:24" s="5" customFormat="1" ht="11.25">
      <c r="D2" s="6" t="s">
        <v>3</v>
      </c>
      <c r="E2" s="76" t="s">
        <v>4</v>
      </c>
      <c r="F2" s="8"/>
      <c r="G2" s="6" t="s">
        <v>3</v>
      </c>
      <c r="H2" s="76" t="s">
        <v>4</v>
      </c>
      <c r="I2" s="8"/>
      <c r="J2" s="6" t="s">
        <v>3</v>
      </c>
      <c r="K2" s="76" t="s">
        <v>4</v>
      </c>
      <c r="L2" s="8"/>
      <c r="M2" s="6" t="s">
        <v>3</v>
      </c>
      <c r="N2" s="76" t="s">
        <v>4</v>
      </c>
      <c r="O2" s="8"/>
      <c r="P2" s="6" t="s">
        <v>3</v>
      </c>
      <c r="Q2" s="76" t="s">
        <v>4</v>
      </c>
      <c r="R2" s="8"/>
      <c r="S2" s="6" t="s">
        <v>3</v>
      </c>
      <c r="T2" s="76" t="s">
        <v>4</v>
      </c>
      <c r="U2" s="8"/>
      <c r="V2" s="6" t="s">
        <v>3</v>
      </c>
      <c r="W2" s="7" t="s">
        <v>4</v>
      </c>
      <c r="X2" s="8"/>
    </row>
    <row r="3" spans="1:24" ht="9.75" customHeight="1">
      <c r="A3" s="9">
        <v>1</v>
      </c>
      <c r="B3" s="33">
        <v>39086</v>
      </c>
      <c r="C3" s="10" t="s">
        <v>6</v>
      </c>
      <c r="D3" s="14">
        <v>0</v>
      </c>
      <c r="E3" s="77">
        <v>-7.2</v>
      </c>
      <c r="F3" s="16">
        <v>0.3</v>
      </c>
      <c r="G3" s="14">
        <v>6</v>
      </c>
      <c r="H3" s="77">
        <v>0</v>
      </c>
      <c r="I3" s="16">
        <v>2</v>
      </c>
      <c r="J3" s="14">
        <v>0</v>
      </c>
      <c r="K3" s="77">
        <v>-4.9</v>
      </c>
      <c r="L3" s="16">
        <v>0</v>
      </c>
      <c r="M3" s="14">
        <v>0.9</v>
      </c>
      <c r="N3" s="77">
        <v>0</v>
      </c>
      <c r="O3" s="16">
        <v>1</v>
      </c>
      <c r="P3" s="14">
        <v>5</v>
      </c>
      <c r="Q3" s="77">
        <v>0</v>
      </c>
      <c r="R3" s="16">
        <v>2</v>
      </c>
      <c r="S3" s="14">
        <v>0</v>
      </c>
      <c r="T3" s="77">
        <v>0</v>
      </c>
      <c r="U3" s="16">
        <v>0</v>
      </c>
      <c r="V3" s="17">
        <f aca="true" t="shared" si="0" ref="V3:V35">SUM(D3,G3,J3,M3,P3,S3)</f>
        <v>11.9</v>
      </c>
      <c r="W3" s="18">
        <f aca="true" t="shared" si="1" ref="W3:W35">SUM(E3,H3,K3,N3,Q3,T3)</f>
        <v>-12.100000000000001</v>
      </c>
      <c r="X3" s="19">
        <f aca="true" t="shared" si="2" ref="X3:X35">SUM(F3,I3,L3,O3,R3,U3)</f>
        <v>5.3</v>
      </c>
    </row>
    <row r="4" spans="1:24" ht="9.75" customHeight="1">
      <c r="A4" s="9">
        <v>2</v>
      </c>
      <c r="B4" s="33">
        <v>39093</v>
      </c>
      <c r="C4" s="10" t="s">
        <v>2</v>
      </c>
      <c r="D4" s="14">
        <v>3.1</v>
      </c>
      <c r="E4" s="77">
        <v>0</v>
      </c>
      <c r="F4" s="16">
        <v>2</v>
      </c>
      <c r="G4" s="14">
        <v>5.6</v>
      </c>
      <c r="H4" s="77">
        <v>0</v>
      </c>
      <c r="I4" s="16">
        <v>1</v>
      </c>
      <c r="J4" s="14">
        <v>2.3</v>
      </c>
      <c r="K4" s="77">
        <v>0</v>
      </c>
      <c r="L4" s="16">
        <v>2</v>
      </c>
      <c r="M4" s="14">
        <v>0</v>
      </c>
      <c r="N4" s="77">
        <v>-0.6</v>
      </c>
      <c r="O4" s="16">
        <v>1.4</v>
      </c>
      <c r="P4" s="14">
        <v>0</v>
      </c>
      <c r="Q4" s="77">
        <v>-10.4</v>
      </c>
      <c r="R4" s="16">
        <v>0</v>
      </c>
      <c r="S4" s="14">
        <v>0</v>
      </c>
      <c r="T4" s="77">
        <v>0</v>
      </c>
      <c r="U4" s="16">
        <v>0</v>
      </c>
      <c r="V4" s="17">
        <f t="shared" si="0"/>
        <v>11</v>
      </c>
      <c r="W4" s="18">
        <f t="shared" si="1"/>
        <v>-11</v>
      </c>
      <c r="X4" s="19">
        <f t="shared" si="2"/>
        <v>6.4</v>
      </c>
    </row>
    <row r="5" spans="1:24" ht="9.75" customHeight="1">
      <c r="A5" s="9">
        <v>3</v>
      </c>
      <c r="B5" s="33">
        <v>39100</v>
      </c>
      <c r="C5" s="10" t="s">
        <v>7</v>
      </c>
      <c r="D5" s="14">
        <v>0</v>
      </c>
      <c r="E5" s="77">
        <v>0</v>
      </c>
      <c r="F5" s="16">
        <v>0</v>
      </c>
      <c r="G5" s="14">
        <v>12</v>
      </c>
      <c r="H5" s="77">
        <v>0</v>
      </c>
      <c r="I5" s="16">
        <v>2</v>
      </c>
      <c r="J5" s="14">
        <v>3.3</v>
      </c>
      <c r="K5" s="77">
        <v>0</v>
      </c>
      <c r="L5" s="16">
        <v>2</v>
      </c>
      <c r="M5" s="14">
        <v>0</v>
      </c>
      <c r="N5" s="77">
        <v>-11.9</v>
      </c>
      <c r="O5" s="16">
        <v>0</v>
      </c>
      <c r="P5" s="14">
        <v>0</v>
      </c>
      <c r="Q5" s="77">
        <v>-3.2</v>
      </c>
      <c r="R5" s="16">
        <v>0</v>
      </c>
      <c r="S5" s="14">
        <v>0</v>
      </c>
      <c r="T5" s="77">
        <v>0</v>
      </c>
      <c r="U5" s="16">
        <v>0</v>
      </c>
      <c r="V5" s="17">
        <f t="shared" si="0"/>
        <v>15.3</v>
      </c>
      <c r="W5" s="18">
        <f t="shared" si="1"/>
        <v>-15.100000000000001</v>
      </c>
      <c r="X5" s="19">
        <f t="shared" si="2"/>
        <v>4</v>
      </c>
    </row>
    <row r="6" spans="1:24" ht="9.75" customHeight="1">
      <c r="A6" s="9">
        <v>4</v>
      </c>
      <c r="B6" s="33">
        <v>39107</v>
      </c>
      <c r="C6" s="10" t="s">
        <v>8</v>
      </c>
      <c r="D6" s="14">
        <v>1</v>
      </c>
      <c r="E6" s="77">
        <v>0</v>
      </c>
      <c r="F6" s="16">
        <v>4</v>
      </c>
      <c r="G6" s="14">
        <v>7.7</v>
      </c>
      <c r="H6" s="77">
        <v>0</v>
      </c>
      <c r="I6" s="16">
        <v>2</v>
      </c>
      <c r="J6" s="14">
        <v>0.7</v>
      </c>
      <c r="K6" s="77">
        <v>0</v>
      </c>
      <c r="L6" s="16">
        <v>2</v>
      </c>
      <c r="M6" s="14">
        <v>0</v>
      </c>
      <c r="N6" s="77">
        <v>-5.4</v>
      </c>
      <c r="O6" s="16">
        <v>0</v>
      </c>
      <c r="P6" s="14">
        <v>0</v>
      </c>
      <c r="Q6" s="77">
        <v>-4.5</v>
      </c>
      <c r="R6" s="16">
        <v>0</v>
      </c>
      <c r="S6" s="14">
        <v>0</v>
      </c>
      <c r="T6" s="77">
        <v>0</v>
      </c>
      <c r="U6" s="16">
        <v>0</v>
      </c>
      <c r="V6" s="17">
        <f t="shared" si="0"/>
        <v>9.399999999999999</v>
      </c>
      <c r="W6" s="18">
        <f t="shared" si="1"/>
        <v>-9.9</v>
      </c>
      <c r="X6" s="19">
        <f t="shared" si="2"/>
        <v>8</v>
      </c>
    </row>
    <row r="7" spans="1:24" ht="9.75" customHeight="1">
      <c r="A7" s="9">
        <v>5</v>
      </c>
      <c r="B7" s="33">
        <v>39114</v>
      </c>
      <c r="C7" s="10" t="s">
        <v>2</v>
      </c>
      <c r="D7" s="14">
        <v>2.8</v>
      </c>
      <c r="E7" s="77">
        <v>0</v>
      </c>
      <c r="F7" s="16">
        <v>2</v>
      </c>
      <c r="G7" s="14">
        <v>0</v>
      </c>
      <c r="H7" s="77">
        <v>-1.6</v>
      </c>
      <c r="I7" s="16">
        <v>2</v>
      </c>
      <c r="J7" s="14">
        <v>0</v>
      </c>
      <c r="K7" s="77">
        <v>-5.8</v>
      </c>
      <c r="L7" s="16">
        <v>0</v>
      </c>
      <c r="M7" s="14">
        <v>0</v>
      </c>
      <c r="N7" s="77">
        <v>-2.3</v>
      </c>
      <c r="O7" s="16">
        <v>0</v>
      </c>
      <c r="P7" s="14">
        <v>7.9</v>
      </c>
      <c r="Q7" s="77">
        <v>0</v>
      </c>
      <c r="R7" s="16">
        <v>1</v>
      </c>
      <c r="S7" s="14">
        <v>0</v>
      </c>
      <c r="T7" s="77">
        <v>0</v>
      </c>
      <c r="U7" s="16">
        <v>0</v>
      </c>
      <c r="V7" s="17">
        <f t="shared" si="0"/>
        <v>10.7</v>
      </c>
      <c r="W7" s="18">
        <f t="shared" si="1"/>
        <v>-9.7</v>
      </c>
      <c r="X7" s="19">
        <f t="shared" si="2"/>
        <v>5</v>
      </c>
    </row>
    <row r="8" spans="1:24" ht="9.75" customHeight="1">
      <c r="A8" s="9">
        <v>6</v>
      </c>
      <c r="B8" s="33">
        <v>39121</v>
      </c>
      <c r="C8" s="10" t="s">
        <v>5</v>
      </c>
      <c r="D8" s="14">
        <v>0</v>
      </c>
      <c r="E8" s="77">
        <v>-4.7</v>
      </c>
      <c r="F8" s="16">
        <v>0.3</v>
      </c>
      <c r="G8" s="14">
        <v>0</v>
      </c>
      <c r="H8" s="77">
        <v>-3.4</v>
      </c>
      <c r="I8" s="16">
        <v>2</v>
      </c>
      <c r="J8" s="14">
        <v>0</v>
      </c>
      <c r="K8" s="77">
        <v>-11.6</v>
      </c>
      <c r="L8" s="16">
        <v>0</v>
      </c>
      <c r="M8" s="14">
        <v>13.1</v>
      </c>
      <c r="N8" s="77">
        <v>0</v>
      </c>
      <c r="O8" s="16">
        <v>2</v>
      </c>
      <c r="P8" s="14">
        <v>6.6</v>
      </c>
      <c r="Q8" s="77">
        <v>0</v>
      </c>
      <c r="R8" s="16">
        <v>2</v>
      </c>
      <c r="S8" s="14">
        <v>0</v>
      </c>
      <c r="T8" s="77">
        <v>0</v>
      </c>
      <c r="U8" s="16">
        <v>0</v>
      </c>
      <c r="V8" s="17">
        <f t="shared" si="0"/>
        <v>19.7</v>
      </c>
      <c r="W8" s="18">
        <f t="shared" si="1"/>
        <v>-19.7</v>
      </c>
      <c r="X8" s="19">
        <f t="shared" si="2"/>
        <v>6.3</v>
      </c>
    </row>
    <row r="9" spans="1:24" ht="9.75" customHeight="1">
      <c r="A9" s="9">
        <v>7</v>
      </c>
      <c r="B9" s="33">
        <v>39128</v>
      </c>
      <c r="C9" s="10" t="s">
        <v>6</v>
      </c>
      <c r="D9" s="14">
        <v>1.4</v>
      </c>
      <c r="E9" s="77">
        <v>0</v>
      </c>
      <c r="F9" s="16">
        <v>2</v>
      </c>
      <c r="G9" s="14">
        <v>0</v>
      </c>
      <c r="H9" s="77">
        <v>-12.8</v>
      </c>
      <c r="I9" s="16">
        <v>2</v>
      </c>
      <c r="J9" s="14">
        <v>12.7</v>
      </c>
      <c r="K9" s="77">
        <v>0</v>
      </c>
      <c r="L9" s="16">
        <v>2</v>
      </c>
      <c r="M9" s="14">
        <v>0</v>
      </c>
      <c r="N9" s="77">
        <v>-1.4</v>
      </c>
      <c r="O9" s="16">
        <v>0</v>
      </c>
      <c r="P9" s="14">
        <v>0</v>
      </c>
      <c r="Q9" s="77">
        <v>0</v>
      </c>
      <c r="R9" s="16">
        <v>0</v>
      </c>
      <c r="S9" s="14">
        <v>0</v>
      </c>
      <c r="T9" s="77">
        <v>0</v>
      </c>
      <c r="U9" s="16">
        <v>0</v>
      </c>
      <c r="V9" s="17">
        <f t="shared" si="0"/>
        <v>14.1</v>
      </c>
      <c r="W9" s="18">
        <f t="shared" si="1"/>
        <v>-14.200000000000001</v>
      </c>
      <c r="X9" s="19">
        <f t="shared" si="2"/>
        <v>6</v>
      </c>
    </row>
    <row r="10" spans="1:24" ht="9.75" customHeight="1">
      <c r="A10" s="9">
        <v>8</v>
      </c>
      <c r="B10" s="33">
        <v>39135</v>
      </c>
      <c r="C10" s="10" t="s">
        <v>8</v>
      </c>
      <c r="D10" s="14">
        <v>9.8</v>
      </c>
      <c r="E10" s="77">
        <v>0</v>
      </c>
      <c r="F10" s="16">
        <v>2</v>
      </c>
      <c r="G10" s="14">
        <v>0</v>
      </c>
      <c r="H10" s="77">
        <v>-3.1</v>
      </c>
      <c r="I10" s="16">
        <v>2</v>
      </c>
      <c r="J10" s="14">
        <v>0</v>
      </c>
      <c r="K10" s="77">
        <v>0</v>
      </c>
      <c r="L10" s="16">
        <v>0</v>
      </c>
      <c r="M10" s="14">
        <v>0</v>
      </c>
      <c r="N10" s="77">
        <v>-8.2</v>
      </c>
      <c r="O10" s="16">
        <v>0</v>
      </c>
      <c r="P10" s="14">
        <v>1</v>
      </c>
      <c r="Q10" s="77">
        <v>0</v>
      </c>
      <c r="R10" s="16">
        <v>2</v>
      </c>
      <c r="S10" s="14">
        <v>0</v>
      </c>
      <c r="T10" s="77">
        <v>0</v>
      </c>
      <c r="U10" s="16">
        <v>0</v>
      </c>
      <c r="V10" s="17">
        <f t="shared" si="0"/>
        <v>10.8</v>
      </c>
      <c r="W10" s="18">
        <f t="shared" si="1"/>
        <v>-11.299999999999999</v>
      </c>
      <c r="X10" s="19">
        <f t="shared" si="2"/>
        <v>6</v>
      </c>
    </row>
    <row r="11" spans="1:24" ht="9.75" customHeight="1">
      <c r="A11" s="9">
        <v>9</v>
      </c>
      <c r="B11" s="33">
        <v>39142</v>
      </c>
      <c r="C11" s="10" t="s">
        <v>15</v>
      </c>
      <c r="D11" s="14">
        <v>0</v>
      </c>
      <c r="E11" s="77">
        <v>0</v>
      </c>
      <c r="F11" s="16">
        <v>0</v>
      </c>
      <c r="G11" s="14">
        <v>0</v>
      </c>
      <c r="H11" s="77">
        <v>0</v>
      </c>
      <c r="I11" s="16">
        <v>0</v>
      </c>
      <c r="J11" s="14">
        <v>0</v>
      </c>
      <c r="K11" s="77">
        <v>0</v>
      </c>
      <c r="L11" s="16">
        <v>0</v>
      </c>
      <c r="M11" s="14">
        <v>0</v>
      </c>
      <c r="N11" s="77">
        <v>0</v>
      </c>
      <c r="O11" s="16">
        <v>0</v>
      </c>
      <c r="P11" s="14">
        <v>0</v>
      </c>
      <c r="Q11" s="77">
        <v>0</v>
      </c>
      <c r="R11" s="16">
        <v>0</v>
      </c>
      <c r="S11" s="14">
        <v>0</v>
      </c>
      <c r="T11" s="77">
        <v>0</v>
      </c>
      <c r="U11" s="16">
        <v>0</v>
      </c>
      <c r="V11" s="17">
        <f t="shared" si="0"/>
        <v>0</v>
      </c>
      <c r="W11" s="18">
        <f t="shared" si="1"/>
        <v>0</v>
      </c>
      <c r="X11" s="19">
        <f t="shared" si="2"/>
        <v>0</v>
      </c>
    </row>
    <row r="12" spans="1:24" ht="9.75" customHeight="1">
      <c r="A12" s="9">
        <v>10</v>
      </c>
      <c r="B12" s="33">
        <v>39149</v>
      </c>
      <c r="C12" s="10" t="s">
        <v>7</v>
      </c>
      <c r="D12" s="14">
        <v>4.6</v>
      </c>
      <c r="E12" s="77">
        <v>0</v>
      </c>
      <c r="F12" s="16">
        <v>2</v>
      </c>
      <c r="G12" s="14">
        <v>0</v>
      </c>
      <c r="H12" s="77">
        <v>-1.5</v>
      </c>
      <c r="I12" s="16">
        <v>2</v>
      </c>
      <c r="J12" s="14">
        <v>0</v>
      </c>
      <c r="K12" s="77">
        <v>-1.2</v>
      </c>
      <c r="L12" s="16">
        <v>2</v>
      </c>
      <c r="M12" s="14">
        <v>0</v>
      </c>
      <c r="N12" s="77">
        <v>-1.1</v>
      </c>
      <c r="O12" s="16">
        <v>1.9</v>
      </c>
      <c r="P12" s="14">
        <v>0</v>
      </c>
      <c r="Q12" s="77">
        <v>-0.8</v>
      </c>
      <c r="R12" s="16">
        <v>1</v>
      </c>
      <c r="S12" s="14">
        <v>0</v>
      </c>
      <c r="T12" s="77">
        <v>0</v>
      </c>
      <c r="U12" s="16">
        <v>0</v>
      </c>
      <c r="V12" s="17">
        <f t="shared" si="0"/>
        <v>4.6</v>
      </c>
      <c r="W12" s="18">
        <f t="shared" si="1"/>
        <v>-4.6000000000000005</v>
      </c>
      <c r="X12" s="19">
        <f t="shared" si="2"/>
        <v>8.9</v>
      </c>
    </row>
    <row r="13" spans="1:24" ht="9.75" customHeight="1">
      <c r="A13" s="9">
        <v>11</v>
      </c>
      <c r="B13" s="33">
        <v>39155</v>
      </c>
      <c r="C13" s="10" t="s">
        <v>2</v>
      </c>
      <c r="D13" s="14">
        <v>0</v>
      </c>
      <c r="E13" s="77">
        <v>-3.3</v>
      </c>
      <c r="F13" s="16">
        <v>0</v>
      </c>
      <c r="G13" s="14">
        <v>9.7</v>
      </c>
      <c r="H13" s="77">
        <v>0</v>
      </c>
      <c r="I13" s="16">
        <v>2</v>
      </c>
      <c r="J13" s="14">
        <v>0</v>
      </c>
      <c r="K13" s="77">
        <v>-8.4</v>
      </c>
      <c r="L13" s="16">
        <v>0</v>
      </c>
      <c r="M13" s="14">
        <v>6.2</v>
      </c>
      <c r="N13" s="77">
        <v>0</v>
      </c>
      <c r="O13" s="16">
        <v>1</v>
      </c>
      <c r="P13" s="14">
        <v>0</v>
      </c>
      <c r="Q13" s="77">
        <v>-4.3</v>
      </c>
      <c r="R13" s="16">
        <v>0.7</v>
      </c>
      <c r="S13" s="14">
        <v>0</v>
      </c>
      <c r="T13" s="77">
        <v>0</v>
      </c>
      <c r="U13" s="16">
        <v>0</v>
      </c>
      <c r="V13" s="17">
        <f t="shared" si="0"/>
        <v>15.899999999999999</v>
      </c>
      <c r="W13" s="18">
        <f t="shared" si="1"/>
        <v>-16</v>
      </c>
      <c r="X13" s="19">
        <f t="shared" si="2"/>
        <v>3.7</v>
      </c>
    </row>
    <row r="14" spans="1:24" ht="9.75" customHeight="1">
      <c r="A14" s="9">
        <v>12</v>
      </c>
      <c r="B14" s="33">
        <v>39163</v>
      </c>
      <c r="C14" s="10" t="s">
        <v>5</v>
      </c>
      <c r="D14" s="14">
        <v>2.7</v>
      </c>
      <c r="E14" s="77">
        <v>0</v>
      </c>
      <c r="F14" s="16">
        <v>2</v>
      </c>
      <c r="G14" s="14">
        <v>6.4</v>
      </c>
      <c r="H14" s="77">
        <v>0</v>
      </c>
      <c r="I14" s="16">
        <v>2</v>
      </c>
      <c r="J14" s="14">
        <v>4.3</v>
      </c>
      <c r="K14" s="77">
        <v>0</v>
      </c>
      <c r="L14" s="16">
        <v>2</v>
      </c>
      <c r="M14" s="14">
        <v>0</v>
      </c>
      <c r="N14" s="77">
        <v>-9.1</v>
      </c>
      <c r="O14" s="16">
        <v>0</v>
      </c>
      <c r="P14" s="14">
        <v>0</v>
      </c>
      <c r="Q14" s="77">
        <v>-4.3</v>
      </c>
      <c r="R14" s="16">
        <v>0</v>
      </c>
      <c r="S14" s="14">
        <v>0</v>
      </c>
      <c r="T14" s="77">
        <v>0</v>
      </c>
      <c r="U14" s="16">
        <v>0</v>
      </c>
      <c r="V14" s="17">
        <f t="shared" si="0"/>
        <v>13.400000000000002</v>
      </c>
      <c r="W14" s="18">
        <f t="shared" si="1"/>
        <v>-13.399999999999999</v>
      </c>
      <c r="X14" s="19">
        <f t="shared" si="2"/>
        <v>6</v>
      </c>
    </row>
    <row r="15" spans="1:24" ht="9.75" customHeight="1">
      <c r="A15" s="9">
        <v>13</v>
      </c>
      <c r="B15" s="33">
        <v>39170</v>
      </c>
      <c r="C15" s="10" t="s">
        <v>8</v>
      </c>
      <c r="D15" s="14">
        <v>0</v>
      </c>
      <c r="E15" s="77">
        <v>-14</v>
      </c>
      <c r="F15" s="16">
        <v>0</v>
      </c>
      <c r="G15" s="14">
        <v>0</v>
      </c>
      <c r="H15" s="77">
        <v>-2.8</v>
      </c>
      <c r="I15" s="16">
        <v>2</v>
      </c>
      <c r="J15" s="14">
        <v>14.2</v>
      </c>
      <c r="K15" s="77">
        <v>0</v>
      </c>
      <c r="L15" s="16">
        <v>2</v>
      </c>
      <c r="M15" s="14">
        <v>4.2</v>
      </c>
      <c r="N15" s="77">
        <v>0</v>
      </c>
      <c r="O15" s="16">
        <v>1</v>
      </c>
      <c r="P15" s="14">
        <v>0</v>
      </c>
      <c r="Q15" s="77">
        <v>-0.1</v>
      </c>
      <c r="R15" s="16">
        <v>2</v>
      </c>
      <c r="S15" s="14">
        <v>0</v>
      </c>
      <c r="T15" s="77">
        <v>0</v>
      </c>
      <c r="U15" s="16">
        <v>0</v>
      </c>
      <c r="V15" s="17">
        <f t="shared" si="0"/>
        <v>18.4</v>
      </c>
      <c r="W15" s="18">
        <f t="shared" si="1"/>
        <v>-16.900000000000002</v>
      </c>
      <c r="X15" s="19">
        <f t="shared" si="2"/>
        <v>7</v>
      </c>
    </row>
    <row r="16" spans="1:24" ht="9.75" customHeight="1">
      <c r="A16" s="9">
        <v>14</v>
      </c>
      <c r="B16" s="33">
        <v>39177</v>
      </c>
      <c r="C16" s="10" t="s">
        <v>6</v>
      </c>
      <c r="D16" s="14">
        <v>0</v>
      </c>
      <c r="E16" s="77">
        <v>0</v>
      </c>
      <c r="F16" s="16">
        <v>0</v>
      </c>
      <c r="G16" s="14">
        <v>5.8</v>
      </c>
      <c r="H16" s="77">
        <v>0</v>
      </c>
      <c r="I16" s="16">
        <v>2</v>
      </c>
      <c r="J16" s="14">
        <v>0</v>
      </c>
      <c r="K16" s="77">
        <v>-15.2</v>
      </c>
      <c r="L16" s="16">
        <v>0</v>
      </c>
      <c r="M16" s="14">
        <v>8.8</v>
      </c>
      <c r="N16" s="77">
        <v>0</v>
      </c>
      <c r="O16" s="16">
        <v>2</v>
      </c>
      <c r="P16" s="14">
        <v>0.7</v>
      </c>
      <c r="Q16" s="77">
        <v>0</v>
      </c>
      <c r="R16" s="16">
        <v>2</v>
      </c>
      <c r="S16" s="14">
        <v>0</v>
      </c>
      <c r="T16" s="77">
        <v>0</v>
      </c>
      <c r="U16" s="16">
        <v>0</v>
      </c>
      <c r="V16" s="17">
        <f t="shared" si="0"/>
        <v>15.3</v>
      </c>
      <c r="W16" s="18">
        <f t="shared" si="1"/>
        <v>-15.2</v>
      </c>
      <c r="X16" s="19">
        <f t="shared" si="2"/>
        <v>6</v>
      </c>
    </row>
    <row r="17" spans="1:24" ht="9.75" customHeight="1">
      <c r="A17" s="9">
        <v>15</v>
      </c>
      <c r="B17" s="33">
        <v>39184</v>
      </c>
      <c r="C17" s="10" t="s">
        <v>7</v>
      </c>
      <c r="D17" s="14">
        <v>0</v>
      </c>
      <c r="E17" s="77">
        <v>-12.2</v>
      </c>
      <c r="F17" s="16">
        <v>0</v>
      </c>
      <c r="G17" s="14">
        <v>11.9</v>
      </c>
      <c r="H17" s="77">
        <v>0</v>
      </c>
      <c r="I17" s="16">
        <v>2</v>
      </c>
      <c r="J17" s="14">
        <v>20.2</v>
      </c>
      <c r="K17" s="77">
        <v>0</v>
      </c>
      <c r="L17" s="16">
        <v>2</v>
      </c>
      <c r="M17" s="14">
        <v>0</v>
      </c>
      <c r="N17" s="77">
        <v>-8.6</v>
      </c>
      <c r="O17" s="16">
        <v>0</v>
      </c>
      <c r="P17" s="14">
        <v>0</v>
      </c>
      <c r="Q17" s="77">
        <v>-11.5</v>
      </c>
      <c r="R17" s="16">
        <v>0</v>
      </c>
      <c r="S17" s="14">
        <v>0</v>
      </c>
      <c r="T17" s="77">
        <v>0</v>
      </c>
      <c r="U17" s="16">
        <v>0</v>
      </c>
      <c r="V17" s="17">
        <f t="shared" si="0"/>
        <v>32.1</v>
      </c>
      <c r="W17" s="18">
        <f t="shared" si="1"/>
        <v>-32.3</v>
      </c>
      <c r="X17" s="19">
        <f t="shared" si="2"/>
        <v>4</v>
      </c>
    </row>
    <row r="18" spans="1:24" ht="9.75" customHeight="1">
      <c r="A18" s="9">
        <v>16</v>
      </c>
      <c r="B18" s="33">
        <v>39191</v>
      </c>
      <c r="C18" s="10" t="s">
        <v>2</v>
      </c>
      <c r="D18" s="14">
        <v>0</v>
      </c>
      <c r="E18" s="77">
        <v>-4.3</v>
      </c>
      <c r="F18" s="16">
        <v>0</v>
      </c>
      <c r="G18" s="14">
        <v>2</v>
      </c>
      <c r="H18" s="77">
        <v>0</v>
      </c>
      <c r="I18" s="16">
        <v>2</v>
      </c>
      <c r="J18" s="14">
        <v>12.2</v>
      </c>
      <c r="K18" s="77">
        <v>0</v>
      </c>
      <c r="L18" s="16">
        <v>2</v>
      </c>
      <c r="M18" s="14">
        <v>0</v>
      </c>
      <c r="N18" s="77">
        <v>-6.5</v>
      </c>
      <c r="O18" s="16">
        <v>0</v>
      </c>
      <c r="P18" s="14">
        <v>0</v>
      </c>
      <c r="Q18" s="77">
        <v>-3.5</v>
      </c>
      <c r="R18" s="16">
        <v>0</v>
      </c>
      <c r="S18" s="14">
        <v>0</v>
      </c>
      <c r="T18" s="77">
        <v>0</v>
      </c>
      <c r="U18" s="16">
        <v>0</v>
      </c>
      <c r="V18" s="17">
        <f t="shared" si="0"/>
        <v>14.2</v>
      </c>
      <c r="W18" s="18">
        <f t="shared" si="1"/>
        <v>-14.3</v>
      </c>
      <c r="X18" s="19">
        <f t="shared" si="2"/>
        <v>4</v>
      </c>
    </row>
    <row r="19" spans="1:24" ht="9.75" customHeight="1">
      <c r="A19" s="9">
        <v>17</v>
      </c>
      <c r="B19" s="33">
        <v>39198</v>
      </c>
      <c r="C19" s="10" t="s">
        <v>8</v>
      </c>
      <c r="D19" s="14">
        <v>0</v>
      </c>
      <c r="E19" s="77">
        <v>-3.9</v>
      </c>
      <c r="F19" s="16">
        <v>0</v>
      </c>
      <c r="G19" s="14">
        <v>0</v>
      </c>
      <c r="H19" s="77">
        <v>-1.5</v>
      </c>
      <c r="I19" s="16">
        <v>2</v>
      </c>
      <c r="J19" s="14">
        <v>0</v>
      </c>
      <c r="K19" s="77">
        <v>-1.5</v>
      </c>
      <c r="L19" s="16">
        <v>2</v>
      </c>
      <c r="M19" s="14">
        <v>8.9</v>
      </c>
      <c r="N19" s="77">
        <v>0</v>
      </c>
      <c r="O19" s="16">
        <v>1</v>
      </c>
      <c r="P19" s="14">
        <v>0</v>
      </c>
      <c r="Q19" s="77">
        <v>-2.2</v>
      </c>
      <c r="R19" s="16">
        <v>0</v>
      </c>
      <c r="S19" s="14">
        <v>0</v>
      </c>
      <c r="T19" s="77">
        <v>0</v>
      </c>
      <c r="U19" s="16">
        <v>0</v>
      </c>
      <c r="V19" s="17">
        <f t="shared" si="0"/>
        <v>8.9</v>
      </c>
      <c r="W19" s="18">
        <f t="shared" si="1"/>
        <v>-9.100000000000001</v>
      </c>
      <c r="X19" s="19">
        <f t="shared" si="2"/>
        <v>5</v>
      </c>
    </row>
    <row r="20" spans="1:24" ht="9.75" customHeight="1">
      <c r="A20" s="9">
        <v>18</v>
      </c>
      <c r="B20" s="33">
        <v>39205</v>
      </c>
      <c r="C20" s="10" t="s">
        <v>5</v>
      </c>
      <c r="D20" s="14">
        <v>5.3</v>
      </c>
      <c r="E20" s="77">
        <v>0</v>
      </c>
      <c r="F20" s="16">
        <v>2</v>
      </c>
      <c r="G20" s="14">
        <v>2</v>
      </c>
      <c r="H20" s="77">
        <v>0</v>
      </c>
      <c r="I20" s="16">
        <v>2</v>
      </c>
      <c r="J20" s="14">
        <v>2.2</v>
      </c>
      <c r="K20" s="77">
        <v>0</v>
      </c>
      <c r="L20" s="16">
        <v>2</v>
      </c>
      <c r="M20" s="14">
        <v>0</v>
      </c>
      <c r="N20" s="77">
        <v>-6.5</v>
      </c>
      <c r="O20" s="16">
        <v>0</v>
      </c>
      <c r="P20" s="14">
        <v>0</v>
      </c>
      <c r="Q20" s="77">
        <v>-3</v>
      </c>
      <c r="R20" s="16">
        <v>12.5</v>
      </c>
      <c r="S20" s="14">
        <v>0</v>
      </c>
      <c r="T20" s="77">
        <v>0</v>
      </c>
      <c r="U20" s="16">
        <v>0</v>
      </c>
      <c r="V20" s="17">
        <f t="shared" si="0"/>
        <v>9.5</v>
      </c>
      <c r="W20" s="18">
        <f t="shared" si="1"/>
        <v>-9.5</v>
      </c>
      <c r="X20" s="19">
        <f t="shared" si="2"/>
        <v>18.5</v>
      </c>
    </row>
    <row r="21" spans="1:24" ht="9.75" customHeight="1">
      <c r="A21" s="9">
        <v>19</v>
      </c>
      <c r="B21" s="33">
        <v>39212</v>
      </c>
      <c r="C21" s="10" t="s">
        <v>2</v>
      </c>
      <c r="D21" s="14">
        <v>0</v>
      </c>
      <c r="E21" s="77">
        <v>-1.3</v>
      </c>
      <c r="F21" s="16">
        <v>2</v>
      </c>
      <c r="G21" s="14">
        <v>2.2</v>
      </c>
      <c r="H21" s="77">
        <v>0</v>
      </c>
      <c r="I21" s="16">
        <v>2</v>
      </c>
      <c r="J21" s="14">
        <v>0</v>
      </c>
      <c r="K21" s="77">
        <v>-0.4</v>
      </c>
      <c r="L21" s="16">
        <v>2</v>
      </c>
      <c r="M21" s="14">
        <v>0</v>
      </c>
      <c r="N21" s="77">
        <v>-2.4</v>
      </c>
      <c r="O21" s="16">
        <v>0</v>
      </c>
      <c r="P21" s="14">
        <v>1.9</v>
      </c>
      <c r="Q21" s="77">
        <v>0</v>
      </c>
      <c r="R21" s="16">
        <v>2</v>
      </c>
      <c r="S21" s="14">
        <v>0</v>
      </c>
      <c r="T21" s="77">
        <v>0</v>
      </c>
      <c r="U21" s="16">
        <v>0</v>
      </c>
      <c r="V21" s="17">
        <f t="shared" si="0"/>
        <v>4.1</v>
      </c>
      <c r="W21" s="18">
        <f t="shared" si="1"/>
        <v>-4.1</v>
      </c>
      <c r="X21" s="19">
        <f t="shared" si="2"/>
        <v>8</v>
      </c>
    </row>
    <row r="22" spans="1:24" ht="9.75" customHeight="1">
      <c r="A22" s="9">
        <v>20</v>
      </c>
      <c r="B22" s="33">
        <v>39219</v>
      </c>
      <c r="C22" s="10" t="s">
        <v>8</v>
      </c>
      <c r="D22" s="14">
        <v>0</v>
      </c>
      <c r="E22" s="77">
        <v>0</v>
      </c>
      <c r="F22" s="16">
        <v>0</v>
      </c>
      <c r="G22" s="14">
        <v>8.3</v>
      </c>
      <c r="H22" s="77">
        <v>0</v>
      </c>
      <c r="I22" s="16">
        <v>2</v>
      </c>
      <c r="J22" s="14">
        <v>0.2</v>
      </c>
      <c r="K22" s="77">
        <v>0</v>
      </c>
      <c r="L22" s="16">
        <v>2</v>
      </c>
      <c r="M22" s="14">
        <v>6.1</v>
      </c>
      <c r="N22" s="77">
        <v>0</v>
      </c>
      <c r="O22" s="16">
        <v>2</v>
      </c>
      <c r="P22" s="14">
        <v>0</v>
      </c>
      <c r="Q22" s="77">
        <v>-14.6</v>
      </c>
      <c r="R22" s="16">
        <v>0</v>
      </c>
      <c r="S22" s="14">
        <v>0</v>
      </c>
      <c r="T22" s="77">
        <v>0</v>
      </c>
      <c r="U22" s="16">
        <v>0</v>
      </c>
      <c r="V22" s="17">
        <f t="shared" si="0"/>
        <v>14.6</v>
      </c>
      <c r="W22" s="18">
        <f t="shared" si="1"/>
        <v>-14.6</v>
      </c>
      <c r="X22" s="19">
        <f t="shared" si="2"/>
        <v>6</v>
      </c>
    </row>
    <row r="23" spans="1:24" ht="9.75" customHeight="1">
      <c r="A23" s="9">
        <v>21</v>
      </c>
      <c r="B23" s="33">
        <v>39226</v>
      </c>
      <c r="C23" s="10" t="s">
        <v>7</v>
      </c>
      <c r="D23" s="14">
        <v>0.3</v>
      </c>
      <c r="E23" s="77">
        <v>0</v>
      </c>
      <c r="F23" s="16">
        <v>5</v>
      </c>
      <c r="G23" s="14">
        <v>0.5</v>
      </c>
      <c r="H23" s="77">
        <v>0</v>
      </c>
      <c r="I23" s="16">
        <v>2</v>
      </c>
      <c r="J23" s="14">
        <v>4.6</v>
      </c>
      <c r="K23" s="77">
        <v>0</v>
      </c>
      <c r="L23" s="16">
        <v>2</v>
      </c>
      <c r="M23" s="14">
        <v>0</v>
      </c>
      <c r="N23" s="77">
        <v>-0.5</v>
      </c>
      <c r="O23" s="16">
        <v>0.5</v>
      </c>
      <c r="P23" s="14">
        <v>0</v>
      </c>
      <c r="Q23" s="77">
        <v>-8.2</v>
      </c>
      <c r="R23" s="16">
        <v>0</v>
      </c>
      <c r="S23" s="14">
        <v>0</v>
      </c>
      <c r="T23" s="77">
        <v>0</v>
      </c>
      <c r="U23" s="16">
        <v>0</v>
      </c>
      <c r="V23" s="17">
        <f t="shared" si="0"/>
        <v>5.3999999999999995</v>
      </c>
      <c r="W23" s="18">
        <f t="shared" si="1"/>
        <v>-8.7</v>
      </c>
      <c r="X23" s="19">
        <f t="shared" si="2"/>
        <v>9.5</v>
      </c>
    </row>
    <row r="24" spans="1:24" ht="9.75" customHeight="1">
      <c r="A24" s="9">
        <v>22</v>
      </c>
      <c r="B24" s="33">
        <v>39233</v>
      </c>
      <c r="C24" s="10" t="s">
        <v>6</v>
      </c>
      <c r="D24" s="14">
        <v>0</v>
      </c>
      <c r="E24" s="77">
        <v>-0.2</v>
      </c>
      <c r="F24" s="16">
        <v>2</v>
      </c>
      <c r="G24" s="14">
        <v>0</v>
      </c>
      <c r="H24" s="77">
        <v>-0.5</v>
      </c>
      <c r="I24" s="16">
        <v>2</v>
      </c>
      <c r="J24" s="14">
        <v>6.5</v>
      </c>
      <c r="K24" s="77">
        <v>0</v>
      </c>
      <c r="L24" s="16">
        <v>2</v>
      </c>
      <c r="M24" s="14">
        <v>1.5</v>
      </c>
      <c r="N24" s="77">
        <v>0</v>
      </c>
      <c r="O24" s="16">
        <v>1</v>
      </c>
      <c r="P24" s="14">
        <v>0</v>
      </c>
      <c r="Q24" s="77">
        <v>-7.3</v>
      </c>
      <c r="R24" s="16">
        <v>0</v>
      </c>
      <c r="S24" s="14">
        <v>0</v>
      </c>
      <c r="T24" s="77">
        <v>0</v>
      </c>
      <c r="U24" s="16">
        <v>0</v>
      </c>
      <c r="V24" s="17">
        <f t="shared" si="0"/>
        <v>8</v>
      </c>
      <c r="W24" s="18">
        <f t="shared" si="1"/>
        <v>-8</v>
      </c>
      <c r="X24" s="19">
        <f t="shared" si="2"/>
        <v>7</v>
      </c>
    </row>
    <row r="25" spans="1:24" ht="9.75" customHeight="1">
      <c r="A25" s="9">
        <v>23</v>
      </c>
      <c r="B25" s="33">
        <v>39240</v>
      </c>
      <c r="C25" s="10" t="s">
        <v>15</v>
      </c>
      <c r="D25" s="14">
        <v>0</v>
      </c>
      <c r="E25" s="77">
        <v>0</v>
      </c>
      <c r="F25" s="16">
        <v>0</v>
      </c>
      <c r="G25" s="14">
        <v>0</v>
      </c>
      <c r="H25" s="77">
        <v>0</v>
      </c>
      <c r="I25" s="16">
        <v>0</v>
      </c>
      <c r="J25" s="14">
        <v>0</v>
      </c>
      <c r="K25" s="77">
        <v>0</v>
      </c>
      <c r="L25" s="16">
        <v>0</v>
      </c>
      <c r="M25" s="14">
        <v>0</v>
      </c>
      <c r="N25" s="77">
        <v>0</v>
      </c>
      <c r="O25" s="16">
        <v>0</v>
      </c>
      <c r="P25" s="14">
        <v>0</v>
      </c>
      <c r="Q25" s="77">
        <v>0</v>
      </c>
      <c r="R25" s="16">
        <v>0</v>
      </c>
      <c r="S25" s="14">
        <v>0</v>
      </c>
      <c r="T25" s="77">
        <v>0</v>
      </c>
      <c r="U25" s="16">
        <v>0</v>
      </c>
      <c r="V25" s="17">
        <f t="shared" si="0"/>
        <v>0</v>
      </c>
      <c r="W25" s="18">
        <f t="shared" si="1"/>
        <v>0</v>
      </c>
      <c r="X25" s="19">
        <f t="shared" si="2"/>
        <v>0</v>
      </c>
    </row>
    <row r="26" spans="1:24" ht="9.75" customHeight="1">
      <c r="A26" s="9">
        <v>24</v>
      </c>
      <c r="B26" s="33">
        <v>39216</v>
      </c>
      <c r="C26" s="10" t="s">
        <v>5</v>
      </c>
      <c r="D26" s="14">
        <v>0</v>
      </c>
      <c r="E26" s="77">
        <v>-11.3</v>
      </c>
      <c r="F26" s="16">
        <v>0</v>
      </c>
      <c r="G26" s="14">
        <v>16.4</v>
      </c>
      <c r="H26" s="77">
        <v>0</v>
      </c>
      <c r="I26" s="16">
        <v>2</v>
      </c>
      <c r="J26" s="14">
        <v>0</v>
      </c>
      <c r="K26" s="77">
        <v>-9.5</v>
      </c>
      <c r="L26" s="16">
        <v>0</v>
      </c>
      <c r="M26" s="14">
        <v>0</v>
      </c>
      <c r="N26" s="77">
        <v>-11.2</v>
      </c>
      <c r="O26" s="16">
        <v>0</v>
      </c>
      <c r="P26" s="14">
        <v>15.7</v>
      </c>
      <c r="Q26" s="77">
        <v>0</v>
      </c>
      <c r="R26" s="16">
        <v>2</v>
      </c>
      <c r="S26" s="14">
        <v>0</v>
      </c>
      <c r="T26" s="77">
        <v>0</v>
      </c>
      <c r="U26" s="16">
        <v>0</v>
      </c>
      <c r="V26" s="17">
        <f t="shared" si="0"/>
        <v>32.099999999999994</v>
      </c>
      <c r="W26" s="18">
        <f t="shared" si="1"/>
        <v>-32</v>
      </c>
      <c r="X26" s="19">
        <f t="shared" si="2"/>
        <v>4</v>
      </c>
    </row>
    <row r="27" spans="1:24" ht="9.75" customHeight="1">
      <c r="A27" s="9">
        <v>25</v>
      </c>
      <c r="B27" s="33">
        <v>39254</v>
      </c>
      <c r="C27" s="10" t="s">
        <v>6</v>
      </c>
      <c r="D27" s="14">
        <v>0</v>
      </c>
      <c r="E27" s="77">
        <v>-2.7</v>
      </c>
      <c r="F27" s="16">
        <v>3</v>
      </c>
      <c r="G27" s="14">
        <v>0</v>
      </c>
      <c r="H27" s="77">
        <v>0</v>
      </c>
      <c r="I27" s="16">
        <v>0</v>
      </c>
      <c r="J27" s="14">
        <v>1.7</v>
      </c>
      <c r="K27" s="77">
        <v>0</v>
      </c>
      <c r="L27" s="16">
        <v>2</v>
      </c>
      <c r="M27" s="14">
        <v>1.2</v>
      </c>
      <c r="N27" s="77">
        <v>0</v>
      </c>
      <c r="O27" s="16">
        <v>1</v>
      </c>
      <c r="P27" s="14">
        <v>0</v>
      </c>
      <c r="Q27" s="77">
        <v>-0.2</v>
      </c>
      <c r="R27" s="16">
        <v>0</v>
      </c>
      <c r="S27" s="14">
        <v>0</v>
      </c>
      <c r="T27" s="77">
        <v>0</v>
      </c>
      <c r="U27" s="16">
        <v>0</v>
      </c>
      <c r="V27" s="17">
        <f t="shared" si="0"/>
        <v>2.9</v>
      </c>
      <c r="W27" s="18">
        <f t="shared" si="1"/>
        <v>-2.9000000000000004</v>
      </c>
      <c r="X27" s="19">
        <f t="shared" si="2"/>
        <v>6</v>
      </c>
    </row>
    <row r="28" spans="1:24" ht="9.75" customHeight="1">
      <c r="A28" s="9">
        <v>26</v>
      </c>
      <c r="B28" s="33">
        <v>39261</v>
      </c>
      <c r="C28" s="10" t="s">
        <v>7</v>
      </c>
      <c r="D28" s="14">
        <v>0</v>
      </c>
      <c r="E28" s="77">
        <v>-1.6</v>
      </c>
      <c r="F28" s="16">
        <v>2</v>
      </c>
      <c r="G28" s="14">
        <v>0</v>
      </c>
      <c r="H28" s="77">
        <v>0</v>
      </c>
      <c r="I28" s="16">
        <v>0</v>
      </c>
      <c r="J28" s="14">
        <v>0</v>
      </c>
      <c r="K28" s="77">
        <v>-6.4</v>
      </c>
      <c r="L28" s="16">
        <v>0</v>
      </c>
      <c r="M28" s="14">
        <v>0</v>
      </c>
      <c r="N28" s="77">
        <v>-7.6</v>
      </c>
      <c r="O28" s="16">
        <v>0</v>
      </c>
      <c r="P28" s="14">
        <v>14.6</v>
      </c>
      <c r="Q28" s="77">
        <v>0</v>
      </c>
      <c r="R28" s="16">
        <v>2</v>
      </c>
      <c r="S28" s="14">
        <v>0</v>
      </c>
      <c r="T28" s="77">
        <v>0</v>
      </c>
      <c r="U28" s="16">
        <v>0</v>
      </c>
      <c r="V28" s="17">
        <f>SUM(D28,G28,J28,M28,P28,S28)</f>
        <v>14.6</v>
      </c>
      <c r="W28" s="18">
        <f t="shared" si="1"/>
        <v>-15.6</v>
      </c>
      <c r="X28" s="19">
        <f t="shared" si="2"/>
        <v>4</v>
      </c>
    </row>
    <row r="29" spans="1:24" ht="9.75" customHeight="1">
      <c r="A29" s="9">
        <v>27</v>
      </c>
      <c r="B29" s="33">
        <v>39268</v>
      </c>
      <c r="C29" s="10" t="s">
        <v>6</v>
      </c>
      <c r="D29" s="14">
        <v>0</v>
      </c>
      <c r="E29" s="77">
        <v>-9.6</v>
      </c>
      <c r="F29" s="16">
        <v>0</v>
      </c>
      <c r="G29" s="14">
        <v>0</v>
      </c>
      <c r="H29" s="77">
        <v>0</v>
      </c>
      <c r="I29" s="16">
        <v>0</v>
      </c>
      <c r="J29" s="14">
        <v>8.4</v>
      </c>
      <c r="K29" s="77">
        <v>0</v>
      </c>
      <c r="L29" s="16">
        <v>2</v>
      </c>
      <c r="M29" s="14">
        <v>0</v>
      </c>
      <c r="N29" s="77">
        <v>-4.5</v>
      </c>
      <c r="O29" s="16">
        <v>0.5</v>
      </c>
      <c r="P29" s="14">
        <v>5.7</v>
      </c>
      <c r="Q29" s="77">
        <v>0</v>
      </c>
      <c r="R29" s="16">
        <v>2</v>
      </c>
      <c r="S29" s="14">
        <v>0</v>
      </c>
      <c r="T29" s="77">
        <v>0</v>
      </c>
      <c r="U29" s="16">
        <v>0</v>
      </c>
      <c r="V29" s="17">
        <f t="shared" si="0"/>
        <v>14.100000000000001</v>
      </c>
      <c r="W29" s="18">
        <f t="shared" si="1"/>
        <v>-14.1</v>
      </c>
      <c r="X29" s="19">
        <f t="shared" si="2"/>
        <v>4.5</v>
      </c>
    </row>
    <row r="30" spans="1:25" ht="9.75" customHeight="1">
      <c r="A30" s="9">
        <v>28</v>
      </c>
      <c r="B30" s="33">
        <v>39275</v>
      </c>
      <c r="C30" s="10" t="s">
        <v>8</v>
      </c>
      <c r="D30" s="14">
        <v>0</v>
      </c>
      <c r="E30" s="77">
        <v>0</v>
      </c>
      <c r="F30" s="16">
        <v>0</v>
      </c>
      <c r="G30" s="14">
        <v>0</v>
      </c>
      <c r="H30" s="77">
        <v>0</v>
      </c>
      <c r="I30" s="16">
        <v>0</v>
      </c>
      <c r="J30" s="14">
        <v>2.1</v>
      </c>
      <c r="K30" s="77">
        <v>0</v>
      </c>
      <c r="L30" s="16">
        <v>2</v>
      </c>
      <c r="M30" s="14">
        <v>0</v>
      </c>
      <c r="N30" s="77">
        <v>-8.9</v>
      </c>
      <c r="O30" s="16">
        <v>0</v>
      </c>
      <c r="P30" s="14">
        <v>4.7</v>
      </c>
      <c r="Q30" s="77">
        <v>0</v>
      </c>
      <c r="R30" s="16">
        <v>2</v>
      </c>
      <c r="S30" s="14">
        <v>3.2</v>
      </c>
      <c r="T30" s="77">
        <v>0</v>
      </c>
      <c r="U30" s="16">
        <v>0</v>
      </c>
      <c r="V30" s="17">
        <f t="shared" si="0"/>
        <v>10</v>
      </c>
      <c r="W30" s="18">
        <f t="shared" si="1"/>
        <v>-8.9</v>
      </c>
      <c r="X30" s="19">
        <f t="shared" si="2"/>
        <v>4</v>
      </c>
      <c r="Y30" s="10" t="s">
        <v>18</v>
      </c>
    </row>
    <row r="31" spans="1:24" ht="9.75" customHeight="1">
      <c r="A31" s="9">
        <v>29</v>
      </c>
      <c r="B31" s="33">
        <v>39282</v>
      </c>
      <c r="C31" s="10" t="s">
        <v>2</v>
      </c>
      <c r="D31" s="14">
        <v>0</v>
      </c>
      <c r="E31" s="77">
        <v>-0.1</v>
      </c>
      <c r="F31" s="16">
        <v>4</v>
      </c>
      <c r="G31" s="14">
        <v>10.8</v>
      </c>
      <c r="H31" s="77">
        <v>0</v>
      </c>
      <c r="I31" s="16">
        <v>20</v>
      </c>
      <c r="J31" s="14">
        <v>0</v>
      </c>
      <c r="K31" s="77">
        <v>-18.2</v>
      </c>
      <c r="L31" s="16">
        <v>0</v>
      </c>
      <c r="M31" s="14">
        <v>7.4</v>
      </c>
      <c r="N31" s="77">
        <v>0</v>
      </c>
      <c r="O31" s="16">
        <v>2</v>
      </c>
      <c r="P31" s="14">
        <v>0</v>
      </c>
      <c r="Q31" s="77">
        <v>0</v>
      </c>
      <c r="R31" s="16">
        <v>0</v>
      </c>
      <c r="S31" s="14">
        <v>0</v>
      </c>
      <c r="T31" s="77">
        <v>0</v>
      </c>
      <c r="U31" s="16">
        <v>0</v>
      </c>
      <c r="V31" s="17">
        <f t="shared" si="0"/>
        <v>18.200000000000003</v>
      </c>
      <c r="W31" s="18">
        <f t="shared" si="1"/>
        <v>-18.3</v>
      </c>
      <c r="X31" s="19">
        <f t="shared" si="2"/>
        <v>26</v>
      </c>
    </row>
    <row r="32" spans="1:24" ht="9.75" customHeight="1">
      <c r="A32" s="9">
        <v>30</v>
      </c>
      <c r="B32" s="33">
        <v>39289</v>
      </c>
      <c r="C32" s="10" t="s">
        <v>5</v>
      </c>
      <c r="D32" s="14">
        <v>3.5</v>
      </c>
      <c r="E32" s="77">
        <v>0</v>
      </c>
      <c r="F32" s="16">
        <v>0</v>
      </c>
      <c r="G32" s="14">
        <v>0</v>
      </c>
      <c r="H32" s="77">
        <v>-4</v>
      </c>
      <c r="I32" s="16">
        <v>2</v>
      </c>
      <c r="J32" s="14">
        <v>0</v>
      </c>
      <c r="K32" s="77">
        <v>0</v>
      </c>
      <c r="L32" s="16">
        <v>0</v>
      </c>
      <c r="M32" s="14">
        <v>0</v>
      </c>
      <c r="N32" s="77">
        <v>-3.2</v>
      </c>
      <c r="O32" s="16">
        <v>0.8</v>
      </c>
      <c r="P32" s="14">
        <v>3.5</v>
      </c>
      <c r="Q32" s="77">
        <v>0</v>
      </c>
      <c r="R32" s="16">
        <v>2</v>
      </c>
      <c r="S32" s="14">
        <v>0</v>
      </c>
      <c r="T32" s="77">
        <v>0</v>
      </c>
      <c r="U32" s="16">
        <v>0</v>
      </c>
      <c r="V32" s="17">
        <f t="shared" si="0"/>
        <v>7</v>
      </c>
      <c r="W32" s="18">
        <f t="shared" si="1"/>
        <v>-7.2</v>
      </c>
      <c r="X32" s="19">
        <f t="shared" si="2"/>
        <v>4.8</v>
      </c>
    </row>
    <row r="33" spans="1:24" ht="9.75" customHeight="1">
      <c r="A33" s="9">
        <v>31</v>
      </c>
      <c r="B33" s="33">
        <v>39296</v>
      </c>
      <c r="C33" s="10" t="s">
        <v>15</v>
      </c>
      <c r="D33" s="14">
        <v>0</v>
      </c>
      <c r="E33" s="77">
        <v>0</v>
      </c>
      <c r="F33" s="16">
        <v>0</v>
      </c>
      <c r="G33" s="14">
        <v>0</v>
      </c>
      <c r="H33" s="77">
        <v>0</v>
      </c>
      <c r="I33" s="16">
        <v>0</v>
      </c>
      <c r="J33" s="14">
        <v>0</v>
      </c>
      <c r="K33" s="77">
        <v>0</v>
      </c>
      <c r="L33" s="16">
        <v>0</v>
      </c>
      <c r="M33" s="14">
        <v>0</v>
      </c>
      <c r="N33" s="77">
        <v>0</v>
      </c>
      <c r="O33" s="16">
        <v>0</v>
      </c>
      <c r="P33" s="14">
        <v>0</v>
      </c>
      <c r="Q33" s="77">
        <v>0</v>
      </c>
      <c r="R33" s="16">
        <v>0</v>
      </c>
      <c r="S33" s="14">
        <v>0</v>
      </c>
      <c r="T33" s="77">
        <v>0</v>
      </c>
      <c r="U33" s="16">
        <v>0</v>
      </c>
      <c r="V33" s="17">
        <f t="shared" si="0"/>
        <v>0</v>
      </c>
      <c r="W33" s="18">
        <f t="shared" si="1"/>
        <v>0</v>
      </c>
      <c r="X33" s="19">
        <f t="shared" si="2"/>
        <v>0</v>
      </c>
    </row>
    <row r="34" spans="1:24" ht="9.75" customHeight="1">
      <c r="A34" s="9">
        <v>32</v>
      </c>
      <c r="B34" s="33">
        <v>39303</v>
      </c>
      <c r="C34" s="10" t="s">
        <v>2</v>
      </c>
      <c r="D34" s="14">
        <v>0</v>
      </c>
      <c r="E34" s="77">
        <v>-1.5</v>
      </c>
      <c r="F34" s="16">
        <v>0</v>
      </c>
      <c r="G34" s="14">
        <v>0</v>
      </c>
      <c r="H34" s="77">
        <v>-4.5</v>
      </c>
      <c r="I34" s="16">
        <v>2</v>
      </c>
      <c r="J34" s="14">
        <v>0</v>
      </c>
      <c r="K34" s="77">
        <v>0</v>
      </c>
      <c r="L34" s="16">
        <v>0</v>
      </c>
      <c r="M34" s="14">
        <v>1.5</v>
      </c>
      <c r="N34" s="77">
        <v>0</v>
      </c>
      <c r="O34" s="16">
        <v>1.5</v>
      </c>
      <c r="P34" s="14">
        <v>4.7</v>
      </c>
      <c r="Q34" s="77">
        <v>0</v>
      </c>
      <c r="R34" s="16">
        <v>2</v>
      </c>
      <c r="S34" s="14">
        <v>0</v>
      </c>
      <c r="T34" s="77">
        <v>0</v>
      </c>
      <c r="U34" s="16">
        <v>0</v>
      </c>
      <c r="V34" s="17">
        <f t="shared" si="0"/>
        <v>6.2</v>
      </c>
      <c r="W34" s="18">
        <f t="shared" si="1"/>
        <v>-6</v>
      </c>
      <c r="X34" s="19">
        <f t="shared" si="2"/>
        <v>5.5</v>
      </c>
    </row>
    <row r="35" spans="1:24" ht="9.75" customHeight="1">
      <c r="A35" s="9">
        <v>33</v>
      </c>
      <c r="B35" s="33">
        <v>39310</v>
      </c>
      <c r="C35" s="10" t="s">
        <v>15</v>
      </c>
      <c r="D35" s="14">
        <v>0</v>
      </c>
      <c r="E35" s="77">
        <v>0</v>
      </c>
      <c r="F35" s="16">
        <v>0</v>
      </c>
      <c r="G35" s="14">
        <v>0</v>
      </c>
      <c r="H35" s="77">
        <v>0</v>
      </c>
      <c r="I35" s="16">
        <v>0</v>
      </c>
      <c r="J35" s="14">
        <v>0</v>
      </c>
      <c r="K35" s="77">
        <v>0</v>
      </c>
      <c r="L35" s="16">
        <v>0</v>
      </c>
      <c r="M35" s="14">
        <v>0</v>
      </c>
      <c r="N35" s="77">
        <v>0</v>
      </c>
      <c r="O35" s="16">
        <v>0</v>
      </c>
      <c r="P35" s="14">
        <v>0</v>
      </c>
      <c r="Q35" s="77">
        <v>0</v>
      </c>
      <c r="R35" s="16">
        <v>0</v>
      </c>
      <c r="S35" s="14">
        <v>0</v>
      </c>
      <c r="T35" s="77">
        <v>0</v>
      </c>
      <c r="U35" s="16">
        <v>0</v>
      </c>
      <c r="V35" s="17">
        <f t="shared" si="0"/>
        <v>0</v>
      </c>
      <c r="W35" s="18">
        <f t="shared" si="1"/>
        <v>0</v>
      </c>
      <c r="X35" s="19">
        <f t="shared" si="2"/>
        <v>0</v>
      </c>
    </row>
    <row r="36" spans="1:24" ht="9.75" customHeight="1">
      <c r="A36" s="9">
        <v>34</v>
      </c>
      <c r="B36" s="33">
        <v>39317</v>
      </c>
      <c r="C36" s="10" t="s">
        <v>7</v>
      </c>
      <c r="D36" s="14">
        <v>0</v>
      </c>
      <c r="E36" s="77">
        <v>-11.2</v>
      </c>
      <c r="F36" s="16">
        <v>0</v>
      </c>
      <c r="G36" s="14">
        <v>0</v>
      </c>
      <c r="H36" s="77">
        <v>-3.9</v>
      </c>
      <c r="I36" s="16">
        <v>2</v>
      </c>
      <c r="J36" s="14">
        <v>4.6</v>
      </c>
      <c r="K36" s="77">
        <v>0</v>
      </c>
      <c r="L36" s="16">
        <v>2</v>
      </c>
      <c r="M36" s="14">
        <v>0.9</v>
      </c>
      <c r="N36" s="77">
        <v>0</v>
      </c>
      <c r="O36" s="16">
        <v>2</v>
      </c>
      <c r="P36" s="14">
        <v>9.6</v>
      </c>
      <c r="Q36" s="77">
        <v>0</v>
      </c>
      <c r="R36" s="16">
        <v>2</v>
      </c>
      <c r="S36" s="14">
        <v>0</v>
      </c>
      <c r="T36" s="77">
        <v>0</v>
      </c>
      <c r="U36" s="16">
        <v>0</v>
      </c>
      <c r="V36" s="17">
        <f aca="true" t="shared" si="3" ref="V36:V54">SUM(D36,G36,J36,M36,P36,S36)</f>
        <v>15.1</v>
      </c>
      <c r="W36" s="18">
        <f aca="true" t="shared" si="4" ref="W36:W54">SUM(E36,H36,K36,N36,Q36,T36)</f>
        <v>-15.1</v>
      </c>
      <c r="X36" s="19">
        <f aca="true" t="shared" si="5" ref="X36:X54">SUM(F36,I36,L36,O36,R36,U36)</f>
        <v>8</v>
      </c>
    </row>
    <row r="37" spans="1:24" ht="9.75" customHeight="1">
      <c r="A37" s="9">
        <v>35</v>
      </c>
      <c r="B37" s="33">
        <v>39324</v>
      </c>
      <c r="C37" s="10" t="s">
        <v>8</v>
      </c>
      <c r="D37" s="14">
        <v>0</v>
      </c>
      <c r="E37" s="77">
        <v>0</v>
      </c>
      <c r="F37" s="16">
        <v>0</v>
      </c>
      <c r="G37" s="14">
        <v>0</v>
      </c>
      <c r="H37" s="77">
        <v>-5.1</v>
      </c>
      <c r="I37" s="16">
        <v>2</v>
      </c>
      <c r="J37" s="14">
        <v>0</v>
      </c>
      <c r="K37" s="77">
        <v>-7.4</v>
      </c>
      <c r="L37" s="16">
        <v>0</v>
      </c>
      <c r="M37" s="14">
        <v>0</v>
      </c>
      <c r="N37" s="77">
        <v>-0.4</v>
      </c>
      <c r="O37" s="16">
        <v>1</v>
      </c>
      <c r="P37" s="14">
        <v>12.7</v>
      </c>
      <c r="Q37" s="77">
        <v>0</v>
      </c>
      <c r="R37" s="16">
        <v>2</v>
      </c>
      <c r="S37" s="14">
        <v>0</v>
      </c>
      <c r="T37" s="77">
        <v>0</v>
      </c>
      <c r="U37" s="16">
        <v>0</v>
      </c>
      <c r="V37" s="17">
        <f t="shared" si="3"/>
        <v>12.7</v>
      </c>
      <c r="W37" s="18">
        <f t="shared" si="4"/>
        <v>-12.9</v>
      </c>
      <c r="X37" s="19">
        <f t="shared" si="5"/>
        <v>5</v>
      </c>
    </row>
    <row r="38" spans="1:24" ht="9.75" customHeight="1">
      <c r="A38" s="9">
        <v>36</v>
      </c>
      <c r="B38" s="33">
        <v>39331</v>
      </c>
      <c r="C38" s="10" t="s">
        <v>15</v>
      </c>
      <c r="D38" s="14">
        <v>0</v>
      </c>
      <c r="E38" s="77">
        <v>0</v>
      </c>
      <c r="F38" s="16">
        <v>0</v>
      </c>
      <c r="G38" s="14">
        <v>0</v>
      </c>
      <c r="H38" s="77">
        <v>0</v>
      </c>
      <c r="I38" s="16">
        <v>0</v>
      </c>
      <c r="J38" s="14">
        <v>0</v>
      </c>
      <c r="K38" s="77">
        <v>0</v>
      </c>
      <c r="L38" s="16">
        <v>0</v>
      </c>
      <c r="M38" s="14">
        <v>0</v>
      </c>
      <c r="N38" s="77">
        <v>0</v>
      </c>
      <c r="O38" s="16">
        <v>0</v>
      </c>
      <c r="P38" s="14">
        <v>0</v>
      </c>
      <c r="Q38" s="77">
        <v>0</v>
      </c>
      <c r="R38" s="16">
        <v>0</v>
      </c>
      <c r="S38" s="14">
        <v>0</v>
      </c>
      <c r="T38" s="77">
        <v>0</v>
      </c>
      <c r="U38" s="16">
        <v>0</v>
      </c>
      <c r="V38" s="17">
        <f t="shared" si="3"/>
        <v>0</v>
      </c>
      <c r="W38" s="18">
        <f t="shared" si="4"/>
        <v>0</v>
      </c>
      <c r="X38" s="19">
        <f t="shared" si="5"/>
        <v>0</v>
      </c>
    </row>
    <row r="39" spans="1:25" ht="9.75" customHeight="1">
      <c r="A39" s="9">
        <v>37</v>
      </c>
      <c r="B39" s="33">
        <v>39338</v>
      </c>
      <c r="C39" s="10" t="s">
        <v>5</v>
      </c>
      <c r="D39" s="14">
        <v>6.7</v>
      </c>
      <c r="E39" s="77">
        <v>0</v>
      </c>
      <c r="F39" s="16">
        <v>1.5</v>
      </c>
      <c r="G39" s="14">
        <v>2.6</v>
      </c>
      <c r="H39" s="77">
        <v>0</v>
      </c>
      <c r="I39" s="16">
        <v>2</v>
      </c>
      <c r="J39" s="14">
        <v>7.4</v>
      </c>
      <c r="K39" s="77">
        <v>0</v>
      </c>
      <c r="L39" s="16">
        <v>2</v>
      </c>
      <c r="M39" s="14">
        <v>0</v>
      </c>
      <c r="N39" s="77">
        <v>-8</v>
      </c>
      <c r="O39" s="16">
        <v>0.4</v>
      </c>
      <c r="P39" s="14">
        <v>0</v>
      </c>
      <c r="Q39" s="77">
        <v>-2.2</v>
      </c>
      <c r="R39" s="16">
        <v>0</v>
      </c>
      <c r="S39" s="14">
        <v>0</v>
      </c>
      <c r="T39" s="77">
        <v>-5.7</v>
      </c>
      <c r="U39" s="16">
        <v>6.3</v>
      </c>
      <c r="V39" s="17">
        <f t="shared" si="3"/>
        <v>16.700000000000003</v>
      </c>
      <c r="W39" s="18">
        <f t="shared" si="4"/>
        <v>-15.899999999999999</v>
      </c>
      <c r="X39" s="19">
        <f t="shared" si="5"/>
        <v>12.2</v>
      </c>
      <c r="Y39" s="10" t="s">
        <v>19</v>
      </c>
    </row>
    <row r="40" spans="1:24" ht="9.75" customHeight="1">
      <c r="A40" s="9">
        <v>38</v>
      </c>
      <c r="B40" s="33">
        <v>39345</v>
      </c>
      <c r="C40" s="10" t="s">
        <v>15</v>
      </c>
      <c r="D40" s="14">
        <v>0</v>
      </c>
      <c r="E40" s="77">
        <v>0</v>
      </c>
      <c r="F40" s="16">
        <v>0</v>
      </c>
      <c r="G40" s="14">
        <v>0</v>
      </c>
      <c r="H40" s="77">
        <v>0</v>
      </c>
      <c r="I40" s="16">
        <v>0</v>
      </c>
      <c r="J40" s="14">
        <v>0</v>
      </c>
      <c r="K40" s="77">
        <v>0</v>
      </c>
      <c r="L40" s="16">
        <v>0</v>
      </c>
      <c r="M40" s="14">
        <v>0</v>
      </c>
      <c r="N40" s="77">
        <v>0</v>
      </c>
      <c r="O40" s="16">
        <v>0</v>
      </c>
      <c r="P40" s="14">
        <v>0</v>
      </c>
      <c r="Q40" s="77">
        <v>0</v>
      </c>
      <c r="R40" s="16">
        <v>0</v>
      </c>
      <c r="S40" s="14">
        <v>0</v>
      </c>
      <c r="T40" s="77">
        <v>0</v>
      </c>
      <c r="U40" s="16">
        <v>0</v>
      </c>
      <c r="V40" s="17">
        <f t="shared" si="3"/>
        <v>0</v>
      </c>
      <c r="W40" s="18">
        <f t="shared" si="4"/>
        <v>0</v>
      </c>
      <c r="X40" s="19">
        <f t="shared" si="5"/>
        <v>0</v>
      </c>
    </row>
    <row r="41" spans="1:24" ht="9.75" customHeight="1">
      <c r="A41" s="9">
        <v>39</v>
      </c>
      <c r="B41" s="33">
        <v>39352</v>
      </c>
      <c r="C41" s="10" t="s">
        <v>2</v>
      </c>
      <c r="D41" s="14">
        <v>0</v>
      </c>
      <c r="E41" s="77">
        <v>-6</v>
      </c>
      <c r="F41" s="16">
        <v>0</v>
      </c>
      <c r="G41" s="14">
        <v>0</v>
      </c>
      <c r="H41" s="77">
        <v>-4.3</v>
      </c>
      <c r="I41" s="16">
        <v>2</v>
      </c>
      <c r="J41" s="14">
        <v>4</v>
      </c>
      <c r="K41" s="77">
        <v>0</v>
      </c>
      <c r="L41" s="16">
        <v>4.5</v>
      </c>
      <c r="M41" s="14">
        <v>7.3</v>
      </c>
      <c r="N41" s="77">
        <v>0</v>
      </c>
      <c r="O41" s="16">
        <v>2</v>
      </c>
      <c r="P41" s="14">
        <v>2</v>
      </c>
      <c r="Q41" s="77">
        <v>0</v>
      </c>
      <c r="R41" s="16">
        <v>2</v>
      </c>
      <c r="S41" s="14">
        <v>0</v>
      </c>
      <c r="T41" s="77">
        <v>0</v>
      </c>
      <c r="U41" s="16">
        <v>0</v>
      </c>
      <c r="V41" s="17">
        <f t="shared" si="3"/>
        <v>13.3</v>
      </c>
      <c r="W41" s="18">
        <f t="shared" si="4"/>
        <v>-10.3</v>
      </c>
      <c r="X41" s="19">
        <f t="shared" si="5"/>
        <v>10.5</v>
      </c>
    </row>
    <row r="42" spans="1:25" ht="9.75" customHeight="1">
      <c r="A42" s="9">
        <v>40</v>
      </c>
      <c r="B42" s="33">
        <v>39359</v>
      </c>
      <c r="C42" s="10" t="s">
        <v>5</v>
      </c>
      <c r="D42" s="14">
        <v>0</v>
      </c>
      <c r="E42" s="77">
        <v>-2.3</v>
      </c>
      <c r="F42" s="16">
        <v>2</v>
      </c>
      <c r="G42" s="14">
        <v>2</v>
      </c>
      <c r="H42" s="77">
        <v>0</v>
      </c>
      <c r="I42" s="16">
        <v>2</v>
      </c>
      <c r="J42" s="14">
        <v>0</v>
      </c>
      <c r="K42" s="77">
        <v>0</v>
      </c>
      <c r="L42" s="16">
        <v>0</v>
      </c>
      <c r="M42" s="14">
        <v>0</v>
      </c>
      <c r="N42" s="77">
        <v>0</v>
      </c>
      <c r="O42" s="16">
        <v>0</v>
      </c>
      <c r="P42" s="14">
        <v>0</v>
      </c>
      <c r="Q42" s="77">
        <v>-4</v>
      </c>
      <c r="R42" s="16">
        <v>0</v>
      </c>
      <c r="S42" s="14">
        <v>4.1</v>
      </c>
      <c r="T42" s="77">
        <v>0</v>
      </c>
      <c r="U42" s="16">
        <v>0</v>
      </c>
      <c r="V42" s="17">
        <f t="shared" si="3"/>
        <v>6.1</v>
      </c>
      <c r="W42" s="18">
        <f t="shared" si="4"/>
        <v>-6.3</v>
      </c>
      <c r="X42" s="19">
        <f t="shared" si="5"/>
        <v>4</v>
      </c>
      <c r="Y42" s="10" t="s">
        <v>20</v>
      </c>
    </row>
    <row r="43" spans="1:24" ht="9.75" customHeight="1">
      <c r="A43" s="9">
        <v>41</v>
      </c>
      <c r="B43" s="33">
        <v>39366</v>
      </c>
      <c r="C43" s="10" t="s">
        <v>7</v>
      </c>
      <c r="D43" s="14">
        <v>3</v>
      </c>
      <c r="E43" s="77">
        <v>0</v>
      </c>
      <c r="F43" s="16">
        <v>2</v>
      </c>
      <c r="G43" s="14">
        <v>10.8</v>
      </c>
      <c r="H43" s="77">
        <v>0</v>
      </c>
      <c r="I43" s="16">
        <v>2</v>
      </c>
      <c r="J43" s="14">
        <v>0</v>
      </c>
      <c r="K43" s="77">
        <v>0</v>
      </c>
      <c r="L43" s="16">
        <v>0</v>
      </c>
      <c r="M43" s="14">
        <v>0</v>
      </c>
      <c r="N43" s="77">
        <v>-9.3</v>
      </c>
      <c r="O43" s="16">
        <v>0</v>
      </c>
      <c r="P43" s="14">
        <v>0</v>
      </c>
      <c r="Q43" s="77">
        <v>-4.5</v>
      </c>
      <c r="R43" s="16">
        <v>0</v>
      </c>
      <c r="S43" s="14">
        <v>0</v>
      </c>
      <c r="T43" s="77">
        <v>0</v>
      </c>
      <c r="U43" s="16">
        <v>0</v>
      </c>
      <c r="V43" s="17">
        <f t="shared" si="3"/>
        <v>13.8</v>
      </c>
      <c r="W43" s="18">
        <f t="shared" si="4"/>
        <v>-13.8</v>
      </c>
      <c r="X43" s="19">
        <f t="shared" si="5"/>
        <v>4</v>
      </c>
    </row>
    <row r="44" spans="1:24" ht="9.75" customHeight="1">
      <c r="A44" s="9">
        <v>42</v>
      </c>
      <c r="B44" s="33">
        <v>39373</v>
      </c>
      <c r="C44" s="10" t="s">
        <v>8</v>
      </c>
      <c r="D44" s="14">
        <v>1.8</v>
      </c>
      <c r="E44" s="77">
        <v>0</v>
      </c>
      <c r="F44" s="16">
        <v>2</v>
      </c>
      <c r="G44" s="14">
        <v>15.3</v>
      </c>
      <c r="H44" s="77">
        <v>0</v>
      </c>
      <c r="I44" s="16">
        <v>2</v>
      </c>
      <c r="J44" s="14">
        <v>0</v>
      </c>
      <c r="K44" s="77">
        <v>-14.8</v>
      </c>
      <c r="L44" s="16">
        <v>0</v>
      </c>
      <c r="M44" s="14">
        <v>14</v>
      </c>
      <c r="N44" s="77">
        <v>0</v>
      </c>
      <c r="O44" s="16">
        <v>2</v>
      </c>
      <c r="P44" s="14">
        <v>0</v>
      </c>
      <c r="Q44" s="77">
        <v>-16.3</v>
      </c>
      <c r="R44" s="16">
        <v>0</v>
      </c>
      <c r="S44" s="14">
        <v>0</v>
      </c>
      <c r="T44" s="77">
        <v>0</v>
      </c>
      <c r="U44" s="16">
        <v>0</v>
      </c>
      <c r="V44" s="17">
        <f t="shared" si="3"/>
        <v>31.1</v>
      </c>
      <c r="W44" s="18">
        <f t="shared" si="4"/>
        <v>-31.1</v>
      </c>
      <c r="X44" s="19">
        <f t="shared" si="5"/>
        <v>6</v>
      </c>
    </row>
    <row r="45" spans="1:24" ht="9.75" customHeight="1">
      <c r="A45" s="9">
        <v>43</v>
      </c>
      <c r="B45" s="33">
        <v>39380</v>
      </c>
      <c r="C45" s="10" t="s">
        <v>6</v>
      </c>
      <c r="D45" s="14">
        <v>0</v>
      </c>
      <c r="E45" s="77">
        <v>-4.3</v>
      </c>
      <c r="F45" s="16">
        <v>1</v>
      </c>
      <c r="G45" s="14">
        <v>1.1</v>
      </c>
      <c r="H45" s="77">
        <v>0</v>
      </c>
      <c r="I45" s="16">
        <v>2</v>
      </c>
      <c r="J45" s="14">
        <v>5.5</v>
      </c>
      <c r="K45" s="77">
        <v>0</v>
      </c>
      <c r="L45" s="16">
        <v>1</v>
      </c>
      <c r="M45" s="14">
        <v>0</v>
      </c>
      <c r="N45" s="77">
        <v>0</v>
      </c>
      <c r="O45" s="16">
        <v>0</v>
      </c>
      <c r="P45" s="14">
        <v>0</v>
      </c>
      <c r="Q45" s="77">
        <v>-2.3</v>
      </c>
      <c r="R45" s="16">
        <v>0</v>
      </c>
      <c r="S45" s="14">
        <v>0</v>
      </c>
      <c r="T45" s="77">
        <v>0</v>
      </c>
      <c r="U45" s="16">
        <v>0</v>
      </c>
      <c r="V45" s="17">
        <f t="shared" si="3"/>
        <v>6.6</v>
      </c>
      <c r="W45" s="18">
        <f t="shared" si="4"/>
        <v>-6.6</v>
      </c>
      <c r="X45" s="19">
        <f t="shared" si="5"/>
        <v>4</v>
      </c>
    </row>
    <row r="46" spans="1:24" ht="9.75" customHeight="1">
      <c r="A46" s="9">
        <v>44</v>
      </c>
      <c r="B46" s="33" t="s">
        <v>21</v>
      </c>
      <c r="C46" s="10" t="s">
        <v>15</v>
      </c>
      <c r="D46" s="14">
        <v>0</v>
      </c>
      <c r="E46" s="77">
        <v>0</v>
      </c>
      <c r="F46" s="16">
        <v>0</v>
      </c>
      <c r="G46" s="14">
        <v>0</v>
      </c>
      <c r="H46" s="77">
        <v>0</v>
      </c>
      <c r="I46" s="16">
        <v>0</v>
      </c>
      <c r="J46" s="14">
        <v>0</v>
      </c>
      <c r="K46" s="77">
        <v>0</v>
      </c>
      <c r="L46" s="16">
        <v>0</v>
      </c>
      <c r="M46" s="14">
        <v>0</v>
      </c>
      <c r="N46" s="77">
        <v>0</v>
      </c>
      <c r="O46" s="16">
        <v>0</v>
      </c>
      <c r="P46" s="14">
        <v>0</v>
      </c>
      <c r="Q46" s="77">
        <v>0</v>
      </c>
      <c r="R46" s="16">
        <v>0</v>
      </c>
      <c r="S46" s="14">
        <v>0</v>
      </c>
      <c r="T46" s="77">
        <v>0</v>
      </c>
      <c r="U46" s="16">
        <v>0</v>
      </c>
      <c r="V46" s="17">
        <f t="shared" si="3"/>
        <v>0</v>
      </c>
      <c r="W46" s="18">
        <f t="shared" si="4"/>
        <v>0</v>
      </c>
      <c r="X46" s="19">
        <f t="shared" si="5"/>
        <v>0</v>
      </c>
    </row>
    <row r="47" spans="1:24" ht="9.75" customHeight="1">
      <c r="A47" s="9">
        <v>45</v>
      </c>
      <c r="B47" s="33">
        <v>39090</v>
      </c>
      <c r="C47" s="10" t="s">
        <v>15</v>
      </c>
      <c r="D47" s="14">
        <v>0</v>
      </c>
      <c r="E47" s="77">
        <v>0</v>
      </c>
      <c r="F47" s="16">
        <v>0</v>
      </c>
      <c r="G47" s="14">
        <v>0</v>
      </c>
      <c r="H47" s="77">
        <v>0</v>
      </c>
      <c r="I47" s="16">
        <v>0</v>
      </c>
      <c r="J47" s="14">
        <v>0</v>
      </c>
      <c r="K47" s="77">
        <v>0</v>
      </c>
      <c r="L47" s="16">
        <v>0</v>
      </c>
      <c r="M47" s="14">
        <v>0</v>
      </c>
      <c r="N47" s="77">
        <v>0</v>
      </c>
      <c r="O47" s="16">
        <v>0</v>
      </c>
      <c r="P47" s="14">
        <v>0</v>
      </c>
      <c r="Q47" s="77">
        <v>0</v>
      </c>
      <c r="R47" s="16">
        <v>0</v>
      </c>
      <c r="S47" s="14">
        <v>0</v>
      </c>
      <c r="T47" s="77">
        <v>0</v>
      </c>
      <c r="U47" s="16">
        <v>0</v>
      </c>
      <c r="V47" s="17">
        <f t="shared" si="3"/>
        <v>0</v>
      </c>
      <c r="W47" s="18">
        <f t="shared" si="4"/>
        <v>0</v>
      </c>
      <c r="X47" s="19">
        <f t="shared" si="5"/>
        <v>0</v>
      </c>
    </row>
    <row r="48" spans="1:24" ht="9.75" customHeight="1">
      <c r="A48" s="9">
        <v>46</v>
      </c>
      <c r="B48" s="33">
        <v>39401</v>
      </c>
      <c r="C48" s="10" t="s">
        <v>5</v>
      </c>
      <c r="D48" s="14">
        <v>0</v>
      </c>
      <c r="E48" s="77">
        <v>-8.7</v>
      </c>
      <c r="F48" s="16">
        <v>0</v>
      </c>
      <c r="G48" s="14">
        <v>10.6</v>
      </c>
      <c r="H48" s="77">
        <v>0</v>
      </c>
      <c r="I48" s="16">
        <v>2</v>
      </c>
      <c r="J48" s="14">
        <v>0</v>
      </c>
      <c r="K48" s="77">
        <v>-3.6</v>
      </c>
      <c r="L48" s="16">
        <v>0</v>
      </c>
      <c r="M48" s="14">
        <v>0</v>
      </c>
      <c r="N48" s="77">
        <v>-1.4</v>
      </c>
      <c r="O48" s="16">
        <v>1.6</v>
      </c>
      <c r="P48" s="14">
        <v>3.2</v>
      </c>
      <c r="Q48" s="77">
        <v>0</v>
      </c>
      <c r="R48" s="16">
        <v>2</v>
      </c>
      <c r="S48" s="14">
        <v>0</v>
      </c>
      <c r="T48" s="77">
        <v>0</v>
      </c>
      <c r="U48" s="16">
        <v>0</v>
      </c>
      <c r="V48" s="17">
        <f t="shared" si="3"/>
        <v>13.8</v>
      </c>
      <c r="W48" s="18">
        <f t="shared" si="4"/>
        <v>-13.7</v>
      </c>
      <c r="X48" s="19">
        <f t="shared" si="5"/>
        <v>5.6</v>
      </c>
    </row>
    <row r="49" spans="1:24" ht="9.75" customHeight="1">
      <c r="A49" s="9">
        <v>47</v>
      </c>
      <c r="B49" s="33">
        <v>39408</v>
      </c>
      <c r="C49" s="10" t="s">
        <v>8</v>
      </c>
      <c r="D49" s="14">
        <v>0</v>
      </c>
      <c r="E49" s="77">
        <v>-10.8</v>
      </c>
      <c r="F49" s="16">
        <v>0</v>
      </c>
      <c r="G49" s="14">
        <v>6.8</v>
      </c>
      <c r="H49" s="77">
        <v>0</v>
      </c>
      <c r="I49" s="16">
        <v>2</v>
      </c>
      <c r="J49" s="14">
        <v>0</v>
      </c>
      <c r="K49" s="77">
        <v>-0.1</v>
      </c>
      <c r="L49" s="16">
        <v>2</v>
      </c>
      <c r="M49" s="14">
        <v>5.7</v>
      </c>
      <c r="N49" s="77">
        <v>0</v>
      </c>
      <c r="O49" s="16">
        <v>2</v>
      </c>
      <c r="P49" s="14">
        <v>0</v>
      </c>
      <c r="Q49" s="77">
        <v>-1.6</v>
      </c>
      <c r="R49" s="16">
        <v>0</v>
      </c>
      <c r="S49" s="14">
        <v>0</v>
      </c>
      <c r="T49" s="77">
        <v>0</v>
      </c>
      <c r="U49" s="16">
        <v>0</v>
      </c>
      <c r="V49" s="17">
        <f t="shared" si="3"/>
        <v>12.5</v>
      </c>
      <c r="W49" s="18">
        <f t="shared" si="4"/>
        <v>-12.5</v>
      </c>
      <c r="X49" s="19">
        <f t="shared" si="5"/>
        <v>6</v>
      </c>
    </row>
    <row r="50" spans="1:25" ht="9.75" customHeight="1">
      <c r="A50" s="9">
        <v>48</v>
      </c>
      <c r="B50" s="33">
        <v>39415</v>
      </c>
      <c r="C50" s="10" t="s">
        <v>7</v>
      </c>
      <c r="D50" s="14">
        <v>0</v>
      </c>
      <c r="E50" s="77">
        <v>-5.3</v>
      </c>
      <c r="F50" s="16">
        <v>0</v>
      </c>
      <c r="G50" s="14">
        <v>0.7</v>
      </c>
      <c r="H50" s="77">
        <v>0</v>
      </c>
      <c r="I50" s="16">
        <v>2</v>
      </c>
      <c r="J50" s="14">
        <v>0</v>
      </c>
      <c r="K50" s="77">
        <v>0</v>
      </c>
      <c r="L50" s="16">
        <v>0</v>
      </c>
      <c r="M50" s="14">
        <v>0</v>
      </c>
      <c r="N50" s="77">
        <v>-3.4</v>
      </c>
      <c r="O50" s="16">
        <v>0</v>
      </c>
      <c r="P50" s="14">
        <v>4.4</v>
      </c>
      <c r="Q50" s="77">
        <v>0</v>
      </c>
      <c r="R50" s="16">
        <v>2</v>
      </c>
      <c r="S50" s="14">
        <v>4</v>
      </c>
      <c r="T50" s="77">
        <v>0</v>
      </c>
      <c r="U50" s="16">
        <v>0</v>
      </c>
      <c r="V50" s="17">
        <f t="shared" si="3"/>
        <v>9.100000000000001</v>
      </c>
      <c r="W50" s="18">
        <f t="shared" si="4"/>
        <v>-8.7</v>
      </c>
      <c r="X50" s="19">
        <f t="shared" si="5"/>
        <v>4</v>
      </c>
      <c r="Y50" s="10" t="s">
        <v>22</v>
      </c>
    </row>
    <row r="51" spans="1:24" ht="9.75" customHeight="1">
      <c r="A51" s="9">
        <v>49</v>
      </c>
      <c r="B51" s="33">
        <v>39422</v>
      </c>
      <c r="C51" s="10" t="s">
        <v>5</v>
      </c>
      <c r="D51" s="14">
        <v>0</v>
      </c>
      <c r="E51" s="77">
        <v>0</v>
      </c>
      <c r="F51" s="16">
        <v>0</v>
      </c>
      <c r="G51" s="14">
        <v>0</v>
      </c>
      <c r="H51" s="77">
        <v>-0.2</v>
      </c>
      <c r="I51" s="16">
        <v>2</v>
      </c>
      <c r="J51" s="14">
        <v>1</v>
      </c>
      <c r="K51" s="77">
        <v>0</v>
      </c>
      <c r="L51" s="16">
        <v>2</v>
      </c>
      <c r="M51" s="14">
        <v>0</v>
      </c>
      <c r="N51" s="77">
        <v>0</v>
      </c>
      <c r="O51" s="16">
        <v>1</v>
      </c>
      <c r="P51" s="14">
        <v>0</v>
      </c>
      <c r="Q51" s="77">
        <v>-1</v>
      </c>
      <c r="R51" s="16">
        <v>0</v>
      </c>
      <c r="S51" s="14">
        <v>0</v>
      </c>
      <c r="T51" s="77">
        <v>0</v>
      </c>
      <c r="U51" s="16">
        <v>0</v>
      </c>
      <c r="V51" s="17">
        <f t="shared" si="3"/>
        <v>1</v>
      </c>
      <c r="W51" s="18">
        <f t="shared" si="4"/>
        <v>-1.2</v>
      </c>
      <c r="X51" s="19">
        <f t="shared" si="5"/>
        <v>5</v>
      </c>
    </row>
    <row r="52" spans="1:24" ht="9.75" customHeight="1">
      <c r="A52" s="9">
        <v>50</v>
      </c>
      <c r="B52" s="33">
        <v>39429</v>
      </c>
      <c r="C52" s="10" t="s">
        <v>6</v>
      </c>
      <c r="D52" s="14">
        <v>0</v>
      </c>
      <c r="E52" s="77">
        <v>-2.9</v>
      </c>
      <c r="F52" s="16">
        <v>2</v>
      </c>
      <c r="G52" s="14">
        <v>0</v>
      </c>
      <c r="H52" s="77">
        <v>-0.1</v>
      </c>
      <c r="I52" s="16">
        <v>2</v>
      </c>
      <c r="J52" s="14">
        <v>4.1</v>
      </c>
      <c r="K52" s="77">
        <v>0</v>
      </c>
      <c r="L52" s="16">
        <v>2</v>
      </c>
      <c r="M52" s="14">
        <v>6.7</v>
      </c>
      <c r="N52" s="77">
        <v>0</v>
      </c>
      <c r="O52" s="16">
        <v>2</v>
      </c>
      <c r="P52" s="14">
        <v>0</v>
      </c>
      <c r="Q52" s="77">
        <v>-7.8</v>
      </c>
      <c r="R52" s="16">
        <v>0</v>
      </c>
      <c r="S52" s="14">
        <v>0</v>
      </c>
      <c r="T52" s="77">
        <v>0</v>
      </c>
      <c r="U52" s="16">
        <v>0</v>
      </c>
      <c r="V52" s="17">
        <f t="shared" si="3"/>
        <v>10.8</v>
      </c>
      <c r="W52" s="18">
        <f t="shared" si="4"/>
        <v>-10.8</v>
      </c>
      <c r="X52" s="19">
        <f t="shared" si="5"/>
        <v>8</v>
      </c>
    </row>
    <row r="53" spans="1:24" ht="9.75" customHeight="1">
      <c r="A53" s="9">
        <v>51</v>
      </c>
      <c r="B53" s="33">
        <v>39436</v>
      </c>
      <c r="C53" s="10" t="s">
        <v>2</v>
      </c>
      <c r="D53" s="14">
        <v>2.6</v>
      </c>
      <c r="E53" s="77">
        <v>0</v>
      </c>
      <c r="F53" s="16">
        <v>2</v>
      </c>
      <c r="G53" s="14">
        <v>0</v>
      </c>
      <c r="H53" s="77">
        <v>-0.1</v>
      </c>
      <c r="I53" s="16">
        <v>4</v>
      </c>
      <c r="J53" s="14">
        <v>6.3</v>
      </c>
      <c r="K53" s="77">
        <v>0</v>
      </c>
      <c r="L53" s="16">
        <v>2</v>
      </c>
      <c r="M53" s="14">
        <v>0</v>
      </c>
      <c r="N53" s="77">
        <v>-8</v>
      </c>
      <c r="O53" s="16">
        <v>0</v>
      </c>
      <c r="P53" s="14">
        <v>0</v>
      </c>
      <c r="Q53" s="77">
        <v>-1</v>
      </c>
      <c r="R53" s="16">
        <v>0</v>
      </c>
      <c r="S53" s="14">
        <v>0</v>
      </c>
      <c r="T53" s="77">
        <v>0</v>
      </c>
      <c r="U53" s="16">
        <v>0</v>
      </c>
      <c r="V53" s="17">
        <f t="shared" si="3"/>
        <v>8.9</v>
      </c>
      <c r="W53" s="18">
        <f t="shared" si="4"/>
        <v>-9.1</v>
      </c>
      <c r="X53" s="19">
        <f t="shared" si="5"/>
        <v>8</v>
      </c>
    </row>
    <row r="54" spans="1:24" ht="9.75" customHeight="1">
      <c r="A54" s="9">
        <v>52</v>
      </c>
      <c r="B54" s="33">
        <v>39443</v>
      </c>
      <c r="C54" s="10" t="s">
        <v>5</v>
      </c>
      <c r="D54" s="20">
        <v>5.3</v>
      </c>
      <c r="E54" s="78">
        <v>0</v>
      </c>
      <c r="F54" s="21">
        <v>2</v>
      </c>
      <c r="G54" s="20">
        <v>0.5</v>
      </c>
      <c r="H54" s="78">
        <v>0</v>
      </c>
      <c r="I54" s="21">
        <v>5</v>
      </c>
      <c r="J54" s="20">
        <v>2.7</v>
      </c>
      <c r="K54" s="78">
        <v>0</v>
      </c>
      <c r="L54" s="21">
        <v>2</v>
      </c>
      <c r="M54" s="20">
        <v>4.9</v>
      </c>
      <c r="N54" s="78">
        <v>0</v>
      </c>
      <c r="O54" s="21">
        <v>1</v>
      </c>
      <c r="P54" s="20">
        <v>0</v>
      </c>
      <c r="Q54" s="78">
        <v>-12.7</v>
      </c>
      <c r="R54" s="21">
        <v>0</v>
      </c>
      <c r="S54" s="20">
        <v>0</v>
      </c>
      <c r="T54" s="78">
        <v>0</v>
      </c>
      <c r="U54" s="21">
        <v>0</v>
      </c>
      <c r="V54" s="17">
        <f t="shared" si="3"/>
        <v>13.4</v>
      </c>
      <c r="W54" s="18">
        <f t="shared" si="4"/>
        <v>-12.7</v>
      </c>
      <c r="X54" s="19">
        <f t="shared" si="5"/>
        <v>10</v>
      </c>
    </row>
    <row r="55" spans="4:24" ht="11.25">
      <c r="D55" s="25"/>
      <c r="E55" s="79"/>
      <c r="F55" s="26"/>
      <c r="G55" s="25"/>
      <c r="H55" s="79"/>
      <c r="I55" s="26"/>
      <c r="J55" s="25"/>
      <c r="K55" s="79"/>
      <c r="L55" s="26"/>
      <c r="M55" s="25"/>
      <c r="N55" s="79"/>
      <c r="O55" s="26"/>
      <c r="P55" s="25"/>
      <c r="Q55" s="79"/>
      <c r="R55" s="26"/>
      <c r="S55" s="25"/>
      <c r="T55" s="79"/>
      <c r="U55" s="26"/>
      <c r="V55" s="27"/>
      <c r="W55" s="28"/>
      <c r="X55" s="29"/>
    </row>
    <row r="56" spans="4:24" ht="11.25">
      <c r="D56" s="14"/>
      <c r="E56" s="77"/>
      <c r="F56" s="16"/>
      <c r="G56" s="14"/>
      <c r="H56" s="77"/>
      <c r="I56" s="16"/>
      <c r="J56" s="14"/>
      <c r="K56" s="77"/>
      <c r="L56" s="16"/>
      <c r="M56" s="14"/>
      <c r="N56" s="77"/>
      <c r="O56" s="16"/>
      <c r="P56" s="14"/>
      <c r="Q56" s="77"/>
      <c r="R56" s="16"/>
      <c r="S56" s="14"/>
      <c r="T56" s="77"/>
      <c r="U56" s="16"/>
      <c r="V56" s="17"/>
      <c r="W56" s="18"/>
      <c r="X56" s="19"/>
    </row>
    <row r="57" spans="4:24" ht="11.25">
      <c r="D57" s="14">
        <f aca="true" t="shared" si="6" ref="D57:X57">SUM(D3:D54)</f>
        <v>53.9</v>
      </c>
      <c r="E57" s="77">
        <f t="shared" si="6"/>
        <v>-129.39999999999998</v>
      </c>
      <c r="F57" s="16">
        <f t="shared" si="6"/>
        <v>51.1</v>
      </c>
      <c r="G57" s="14">
        <f t="shared" si="6"/>
        <v>157.7</v>
      </c>
      <c r="H57" s="77">
        <f t="shared" si="6"/>
        <v>-49.400000000000006</v>
      </c>
      <c r="I57" s="16">
        <f t="shared" si="6"/>
        <v>102</v>
      </c>
      <c r="J57" s="14">
        <f t="shared" si="6"/>
        <v>131.2</v>
      </c>
      <c r="K57" s="77">
        <f t="shared" si="6"/>
        <v>-108.99999999999999</v>
      </c>
      <c r="L57" s="16">
        <f t="shared" si="6"/>
        <v>55.5</v>
      </c>
      <c r="M57" s="14">
        <f t="shared" si="6"/>
        <v>99.30000000000001</v>
      </c>
      <c r="N57" s="77">
        <f t="shared" si="6"/>
        <v>-130.40000000000003</v>
      </c>
      <c r="O57" s="16">
        <f t="shared" si="6"/>
        <v>35.6</v>
      </c>
      <c r="P57" s="14">
        <f t="shared" si="6"/>
        <v>103.90000000000002</v>
      </c>
      <c r="Q57" s="77">
        <f t="shared" si="6"/>
        <v>-131.5</v>
      </c>
      <c r="R57" s="16">
        <f t="shared" si="6"/>
        <v>49.2</v>
      </c>
      <c r="S57" s="14">
        <f t="shared" si="6"/>
        <v>11.3</v>
      </c>
      <c r="T57" s="77">
        <f t="shared" si="6"/>
        <v>-5.7</v>
      </c>
      <c r="U57" s="16">
        <f t="shared" si="6"/>
        <v>6.3</v>
      </c>
      <c r="V57" s="15">
        <f t="shared" si="6"/>
        <v>557.3000000000001</v>
      </c>
      <c r="W57" s="15">
        <f t="shared" si="6"/>
        <v>-555.4000000000002</v>
      </c>
      <c r="X57" s="16">
        <f t="shared" si="6"/>
        <v>299.7</v>
      </c>
    </row>
    <row r="58" spans="4:24" ht="11.25">
      <c r="D58" s="22"/>
      <c r="E58" s="80"/>
      <c r="F58" s="24"/>
      <c r="G58" s="22"/>
      <c r="H58" s="80"/>
      <c r="I58" s="24"/>
      <c r="J58" s="22"/>
      <c r="K58" s="80"/>
      <c r="L58" s="24"/>
      <c r="M58" s="22"/>
      <c r="N58" s="80"/>
      <c r="O58" s="24"/>
      <c r="P58" s="22"/>
      <c r="Q58" s="80"/>
      <c r="R58" s="24"/>
      <c r="S58" s="20"/>
      <c r="T58" s="80"/>
      <c r="U58" s="24"/>
      <c r="V58" s="22"/>
      <c r="W58" s="23"/>
      <c r="X58" s="24"/>
    </row>
    <row r="59" spans="4:24" ht="11.25">
      <c r="D59" s="27"/>
      <c r="E59" s="81"/>
      <c r="F59" s="29"/>
      <c r="G59" s="27"/>
      <c r="H59" s="81"/>
      <c r="I59" s="29"/>
      <c r="J59" s="27"/>
      <c r="K59" s="81"/>
      <c r="L59" s="29"/>
      <c r="M59" s="27"/>
      <c r="N59" s="81"/>
      <c r="O59" s="29"/>
      <c r="P59" s="27"/>
      <c r="Q59" s="81"/>
      <c r="R59" s="29"/>
      <c r="S59" s="25"/>
      <c r="T59" s="81"/>
      <c r="U59" s="29"/>
      <c r="V59" s="27"/>
      <c r="W59" s="28"/>
      <c r="X59" s="29"/>
    </row>
    <row r="60" spans="4:24" ht="11.25">
      <c r="D60" s="17"/>
      <c r="E60" s="82"/>
      <c r="F60" s="19"/>
      <c r="G60" s="17"/>
      <c r="H60" s="82"/>
      <c r="I60" s="19"/>
      <c r="J60" s="17"/>
      <c r="K60" s="82"/>
      <c r="L60" s="19"/>
      <c r="M60" s="17"/>
      <c r="N60" s="82"/>
      <c r="O60" s="19"/>
      <c r="P60" s="17"/>
      <c r="Q60" s="82"/>
      <c r="R60" s="19"/>
      <c r="S60" s="14"/>
      <c r="T60" s="82"/>
      <c r="U60" s="19"/>
      <c r="V60" s="17"/>
      <c r="W60" s="18"/>
      <c r="X60" s="19"/>
    </row>
    <row r="61" spans="4:24" ht="11.25">
      <c r="D61" s="14">
        <f>SUM(D57:E57)</f>
        <v>-75.49999999999997</v>
      </c>
      <c r="E61" s="77"/>
      <c r="F61" s="16"/>
      <c r="G61" s="14">
        <f>SUM(G57:H57)</f>
        <v>108.29999999999998</v>
      </c>
      <c r="H61" s="77"/>
      <c r="I61" s="16"/>
      <c r="J61" s="14">
        <f>SUM(J57:K57)</f>
        <v>22.200000000000003</v>
      </c>
      <c r="K61" s="77"/>
      <c r="L61" s="16"/>
      <c r="M61" s="14">
        <f>SUM(M57:N57)</f>
        <v>-31.100000000000023</v>
      </c>
      <c r="N61" s="77"/>
      <c r="O61" s="16"/>
      <c r="P61" s="14">
        <f>SUM(P57:Q57)</f>
        <v>-27.59999999999998</v>
      </c>
      <c r="Q61" s="77"/>
      <c r="R61" s="16"/>
      <c r="S61" s="14">
        <f>SUM(S57:T57)</f>
        <v>5.6000000000000005</v>
      </c>
      <c r="T61" s="77"/>
      <c r="U61" s="16"/>
      <c r="V61" s="14">
        <f>SUM(V57,X57)</f>
        <v>857</v>
      </c>
      <c r="W61" s="15"/>
      <c r="X61" s="16"/>
    </row>
    <row r="62" spans="4:24" ht="11.25">
      <c r="D62" s="22"/>
      <c r="E62" s="80"/>
      <c r="F62" s="24"/>
      <c r="G62" s="22"/>
      <c r="H62" s="80"/>
      <c r="I62" s="24"/>
      <c r="J62" s="22"/>
      <c r="K62" s="80"/>
      <c r="L62" s="24"/>
      <c r="M62" s="22"/>
      <c r="N62" s="80"/>
      <c r="O62" s="24"/>
      <c r="P62" s="22"/>
      <c r="Q62" s="80"/>
      <c r="R62" s="24"/>
      <c r="S62" s="20"/>
      <c r="T62" s="80"/>
      <c r="U62" s="24"/>
      <c r="V62" s="22"/>
      <c r="W62" s="23"/>
      <c r="X62" s="24"/>
    </row>
    <row r="78" spans="2:3" ht="12.75">
      <c r="B78" s="73" t="s">
        <v>2</v>
      </c>
      <c r="C78" s="74">
        <f>COUNTIF(C3:C54,"wolfi")</f>
        <v>9</v>
      </c>
    </row>
    <row r="79" spans="2:3" ht="12.75">
      <c r="B79" s="73" t="s">
        <v>5</v>
      </c>
      <c r="C79" s="74">
        <f>COUNTIF(C3:C54,"kali")</f>
        <v>10</v>
      </c>
    </row>
    <row r="80" spans="2:3" ht="12.75">
      <c r="B80" s="73" t="s">
        <v>6</v>
      </c>
      <c r="C80" s="74">
        <f>COUNTIF(C3:C54,"schluzi")</f>
        <v>8</v>
      </c>
    </row>
    <row r="81" spans="2:3" ht="12.75">
      <c r="B81" s="73" t="s">
        <v>7</v>
      </c>
      <c r="C81" s="74">
        <f>COUNTIF(C3:C54,"frank")</f>
        <v>8</v>
      </c>
    </row>
    <row r="82" spans="2:3" ht="12.75">
      <c r="B82" s="73" t="s">
        <v>8</v>
      </c>
      <c r="C82" s="74">
        <f>COUNTIF(C3:C54,"uwe")</f>
        <v>9</v>
      </c>
    </row>
    <row r="83" spans="2:3" ht="12.75">
      <c r="B83" s="73" t="s">
        <v>9</v>
      </c>
      <c r="C83" s="74">
        <f>COUNTIF(C3:C54,"gast")</f>
        <v>0</v>
      </c>
    </row>
    <row r="84" spans="2:3" ht="12.75">
      <c r="B84" s="73" t="s">
        <v>15</v>
      </c>
      <c r="C84" s="74">
        <f>COUNTIF(C3:C54,"ausgefallen")</f>
        <v>8</v>
      </c>
    </row>
  </sheetData>
  <sheetProtection password="945F" sheet="1" formatCells="0" formatColumns="0" formatRows="0" insertColumns="0" insertRows="0" insertHyperlinks="0" deleteColumns="0" deleteRows="0" selectLockedCells="1" sort="0" autoFilter="0" pivotTables="0" selectUnlockedCells="1"/>
  <printOptions gridLines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C1">
      <selection activeCell="N148" sqref="N148"/>
    </sheetView>
  </sheetViews>
  <sheetFormatPr defaultColWidth="11.421875" defaultRowHeight="12.75"/>
  <cols>
    <col min="8" max="8" width="10.57421875" style="0" customWidth="1"/>
  </cols>
  <sheetData>
    <row r="1" spans="1:6" ht="12.75">
      <c r="A1" s="56" t="s">
        <v>2</v>
      </c>
      <c r="B1" s="57" t="s">
        <v>5</v>
      </c>
      <c r="C1" s="57" t="s">
        <v>6</v>
      </c>
      <c r="D1" s="57" t="s">
        <v>16</v>
      </c>
      <c r="E1" s="57" t="s">
        <v>8</v>
      </c>
      <c r="F1" s="58" t="s">
        <v>9</v>
      </c>
    </row>
    <row r="2" spans="1:6" ht="12.75">
      <c r="A2" s="59"/>
      <c r="B2" s="60"/>
      <c r="C2" s="60"/>
      <c r="D2" s="60"/>
      <c r="E2" s="60"/>
      <c r="F2" s="61"/>
    </row>
    <row r="3" spans="1:6" ht="12.75">
      <c r="A3" s="62">
        <f>SUM(Daten!D3:E3)</f>
        <v>-7.2</v>
      </c>
      <c r="B3" s="63">
        <f>SUM(Daten!G3:H3)</f>
        <v>6</v>
      </c>
      <c r="C3" s="63">
        <f>SUM(Daten!J3:K3)</f>
        <v>-4.9</v>
      </c>
      <c r="D3" s="63">
        <f>SUM(Daten!M3:N3)</f>
        <v>0.9</v>
      </c>
      <c r="E3" s="63">
        <f>SUM(Daten!P3:Q3)</f>
        <v>5</v>
      </c>
      <c r="F3" s="64">
        <f>SUM(Daten!S3:T3)</f>
        <v>0</v>
      </c>
    </row>
    <row r="4" spans="1:6" ht="12.75">
      <c r="A4" s="62">
        <f>SUM(Daten!D4:E4)</f>
        <v>3.1</v>
      </c>
      <c r="B4" s="63">
        <f>SUM(Daten!G4:H4)</f>
        <v>5.6</v>
      </c>
      <c r="C4" s="63">
        <f>SUM(Daten!J4:K4)</f>
        <v>2.3</v>
      </c>
      <c r="D4" s="63">
        <f>SUM(Daten!M4:N4)</f>
        <v>-0.6</v>
      </c>
      <c r="E4" s="63">
        <f>SUM(Daten!P4:Q4)</f>
        <v>-10.4</v>
      </c>
      <c r="F4" s="64">
        <f>SUM(Daten!S4:T4)</f>
        <v>0</v>
      </c>
    </row>
    <row r="5" spans="1:6" ht="12.75">
      <c r="A5" s="62">
        <f>SUM(Daten!D5:E5)</f>
        <v>0</v>
      </c>
      <c r="B5" s="63">
        <f>SUM(Daten!G5:H5)</f>
        <v>12</v>
      </c>
      <c r="C5" s="63">
        <f>SUM(Daten!J5:K5)</f>
        <v>3.3</v>
      </c>
      <c r="D5" s="63">
        <f>SUM(Daten!M5:N5)</f>
        <v>-11.9</v>
      </c>
      <c r="E5" s="63">
        <f>SUM(Daten!P5:Q5)</f>
        <v>-3.2</v>
      </c>
      <c r="F5" s="64">
        <f>SUM(Daten!S5:T5)</f>
        <v>0</v>
      </c>
    </row>
    <row r="6" spans="1:6" ht="12.75">
      <c r="A6" s="62">
        <f>SUM(Daten!D6:E6)</f>
        <v>1</v>
      </c>
      <c r="B6" s="63">
        <f>SUM(Daten!G6:H6)</f>
        <v>7.7</v>
      </c>
      <c r="C6" s="63">
        <f>SUM(Daten!J6:K6)</f>
        <v>0.7</v>
      </c>
      <c r="D6" s="63">
        <f>SUM(Daten!M6:N6)</f>
        <v>-5.4</v>
      </c>
      <c r="E6" s="63">
        <f>SUM(Daten!P6:Q6)</f>
        <v>-4.5</v>
      </c>
      <c r="F6" s="64">
        <f>SUM(Daten!S6:T6)</f>
        <v>0</v>
      </c>
    </row>
    <row r="7" spans="1:6" ht="12.75">
      <c r="A7" s="62">
        <f>SUM(Daten!D7:E7)</f>
        <v>2.8</v>
      </c>
      <c r="B7" s="63">
        <f>SUM(Daten!G7:H7)</f>
        <v>-1.6</v>
      </c>
      <c r="C7" s="63">
        <f>SUM(Daten!J7:K7)</f>
        <v>-5.8</v>
      </c>
      <c r="D7" s="63">
        <f>SUM(Daten!M7:N7)</f>
        <v>-2.3</v>
      </c>
      <c r="E7" s="63">
        <f>SUM(Daten!P7:Q7)</f>
        <v>7.9</v>
      </c>
      <c r="F7" s="64">
        <f>SUM(Daten!S7:T7)</f>
        <v>0</v>
      </c>
    </row>
    <row r="8" spans="1:6" ht="12.75">
      <c r="A8" s="62">
        <f>SUM(Daten!D8:E8)</f>
        <v>-4.7</v>
      </c>
      <c r="B8" s="63">
        <f>SUM(Daten!G8:H8)</f>
        <v>-3.4</v>
      </c>
      <c r="C8" s="63">
        <f>SUM(Daten!J8:K8)</f>
        <v>-11.6</v>
      </c>
      <c r="D8" s="63">
        <f>SUM(Daten!M8:N8)</f>
        <v>13.1</v>
      </c>
      <c r="E8" s="63">
        <f>SUM(Daten!P8:Q8)</f>
        <v>6.6</v>
      </c>
      <c r="F8" s="64">
        <f>SUM(Daten!S8:T8)</f>
        <v>0</v>
      </c>
    </row>
    <row r="9" spans="1:6" ht="12.75">
      <c r="A9" s="62">
        <f>SUM(Daten!D9:E9)</f>
        <v>1.4</v>
      </c>
      <c r="B9" s="63">
        <f>SUM(Daten!G9:H9)</f>
        <v>-12.8</v>
      </c>
      <c r="C9" s="63">
        <f>SUM(Daten!J9:K9)</f>
        <v>12.7</v>
      </c>
      <c r="D9" s="63">
        <f>SUM(Daten!M9:N9)</f>
        <v>-1.4</v>
      </c>
      <c r="E9" s="63">
        <f>SUM(Daten!P9:Q9)</f>
        <v>0</v>
      </c>
      <c r="F9" s="64">
        <f>SUM(Daten!S9:T9)</f>
        <v>0</v>
      </c>
    </row>
    <row r="10" spans="1:6" ht="12.75">
      <c r="A10" s="62">
        <f>SUM(Daten!D10:E10)</f>
        <v>9.8</v>
      </c>
      <c r="B10" s="63">
        <f>SUM(Daten!G10:H10)</f>
        <v>-3.1</v>
      </c>
      <c r="C10" s="63">
        <f>SUM(Daten!J10:K10)</f>
        <v>0</v>
      </c>
      <c r="D10" s="63">
        <f>SUM(Daten!M10:N10)</f>
        <v>-8.2</v>
      </c>
      <c r="E10" s="63">
        <f>SUM(Daten!P10:Q10)</f>
        <v>1</v>
      </c>
      <c r="F10" s="64">
        <f>SUM(Daten!S10:T10)</f>
        <v>0</v>
      </c>
    </row>
    <row r="11" spans="1:6" ht="12.75">
      <c r="A11" s="62">
        <f>SUM(Daten!D11:E11)</f>
        <v>0</v>
      </c>
      <c r="B11" s="63">
        <f>SUM(Daten!G11:H11)</f>
        <v>0</v>
      </c>
      <c r="C11" s="63">
        <f>SUM(Daten!J11:K11)</f>
        <v>0</v>
      </c>
      <c r="D11" s="63">
        <f>SUM(Daten!M11:N11)</f>
        <v>0</v>
      </c>
      <c r="E11" s="63">
        <f>SUM(Daten!P11:Q11)</f>
        <v>0</v>
      </c>
      <c r="F11" s="64">
        <f>SUM(Daten!S11:T11)</f>
        <v>0</v>
      </c>
    </row>
    <row r="12" spans="1:6" ht="12.75">
      <c r="A12" s="62">
        <f>SUM(Daten!D12:E12)</f>
        <v>4.6</v>
      </c>
      <c r="B12" s="63">
        <f>SUM(Daten!G12:H12)</f>
        <v>-1.5</v>
      </c>
      <c r="C12" s="63">
        <f>SUM(Daten!J12:K12)</f>
        <v>-1.2</v>
      </c>
      <c r="D12" s="63">
        <f>SUM(Daten!M12:N12)</f>
        <v>-1.1</v>
      </c>
      <c r="E12" s="63">
        <f>SUM(Daten!P12:Q12)</f>
        <v>-0.8</v>
      </c>
      <c r="F12" s="64">
        <f>SUM(Daten!S12:T12)</f>
        <v>0</v>
      </c>
    </row>
    <row r="13" spans="1:6" ht="12.75">
      <c r="A13" s="62">
        <f>SUM(Daten!D13:E13)</f>
        <v>-3.3</v>
      </c>
      <c r="B13" s="63">
        <f>SUM(Daten!G13:H13)</f>
        <v>9.7</v>
      </c>
      <c r="C13" s="63">
        <f>SUM(Daten!J13:K13)</f>
        <v>-8.4</v>
      </c>
      <c r="D13" s="63">
        <f>SUM(Daten!M13:N13)</f>
        <v>6.2</v>
      </c>
      <c r="E13" s="63">
        <f>SUM(Daten!P13:Q13)</f>
        <v>-4.3</v>
      </c>
      <c r="F13" s="64">
        <f>SUM(Daten!S13:T13)</f>
        <v>0</v>
      </c>
    </row>
    <row r="14" spans="1:6" ht="12.75">
      <c r="A14" s="62">
        <f>SUM(Daten!D14:E14)</f>
        <v>2.7</v>
      </c>
      <c r="B14" s="63">
        <f>SUM(Daten!G14:H14)</f>
        <v>6.4</v>
      </c>
      <c r="C14" s="63">
        <f>SUM(Daten!J14:K14)</f>
        <v>4.3</v>
      </c>
      <c r="D14" s="63">
        <f>SUM(Daten!M14:N14)</f>
        <v>-9.1</v>
      </c>
      <c r="E14" s="63">
        <f>SUM(Daten!P14:Q14)</f>
        <v>-4.3</v>
      </c>
      <c r="F14" s="64">
        <f>SUM(Daten!S14:T14)</f>
        <v>0</v>
      </c>
    </row>
    <row r="15" spans="1:6" ht="12.75">
      <c r="A15" s="62">
        <f>SUM(Daten!D15:E15)</f>
        <v>-14</v>
      </c>
      <c r="B15" s="63">
        <f>SUM(Daten!G15:H15)</f>
        <v>-2.8</v>
      </c>
      <c r="C15" s="63">
        <f>SUM(Daten!J15:K15)</f>
        <v>14.2</v>
      </c>
      <c r="D15" s="63">
        <f>SUM(Daten!M15:N15)</f>
        <v>4.2</v>
      </c>
      <c r="E15" s="63">
        <f>SUM(Daten!P15:Q15)</f>
        <v>-0.1</v>
      </c>
      <c r="F15" s="64">
        <f>SUM(Daten!S15:T15)</f>
        <v>0</v>
      </c>
    </row>
    <row r="16" spans="1:6" ht="12.75">
      <c r="A16" s="62">
        <f>SUM(Daten!D16:E16)</f>
        <v>0</v>
      </c>
      <c r="B16" s="63">
        <f>SUM(Daten!G16:H16)</f>
        <v>5.8</v>
      </c>
      <c r="C16" s="63">
        <f>SUM(Daten!J16:K16)</f>
        <v>-15.2</v>
      </c>
      <c r="D16" s="63">
        <f>SUM(Daten!M16:N16)</f>
        <v>8.8</v>
      </c>
      <c r="E16" s="63">
        <f>SUM(Daten!P16:Q16)</f>
        <v>0.7</v>
      </c>
      <c r="F16" s="64">
        <f>SUM(Daten!S16:T16)</f>
        <v>0</v>
      </c>
    </row>
    <row r="17" spans="1:6" ht="12.75">
      <c r="A17" s="62">
        <f>SUM(Daten!D17:E17)</f>
        <v>-12.2</v>
      </c>
      <c r="B17" s="63">
        <f>SUM(Daten!G17:H17)</f>
        <v>11.9</v>
      </c>
      <c r="C17" s="63">
        <f>SUM(Daten!J17:K17)</f>
        <v>20.2</v>
      </c>
      <c r="D17" s="63">
        <f>SUM(Daten!M17:N17)</f>
        <v>-8.6</v>
      </c>
      <c r="E17" s="63">
        <f>SUM(Daten!P17:Q17)</f>
        <v>-11.5</v>
      </c>
      <c r="F17" s="64">
        <f>SUM(Daten!S17:T17)</f>
        <v>0</v>
      </c>
    </row>
    <row r="18" spans="1:6" ht="12.75">
      <c r="A18" s="62">
        <f>SUM(Daten!D18:E18)</f>
        <v>-4.3</v>
      </c>
      <c r="B18" s="63">
        <f>SUM(Daten!G18:H18)</f>
        <v>2</v>
      </c>
      <c r="C18" s="63">
        <f>SUM(Daten!J18:K18)</f>
        <v>12.2</v>
      </c>
      <c r="D18" s="63">
        <f>SUM(Daten!M18:N18)</f>
        <v>-6.5</v>
      </c>
      <c r="E18" s="63">
        <f>SUM(Daten!P18:Q18)</f>
        <v>-3.5</v>
      </c>
      <c r="F18" s="64">
        <f>SUM(Daten!S18:T18)</f>
        <v>0</v>
      </c>
    </row>
    <row r="19" spans="1:6" ht="12.75">
      <c r="A19" s="62">
        <f>SUM(Daten!D19:E19)</f>
        <v>-3.9</v>
      </c>
      <c r="B19" s="63">
        <f>SUM(Daten!G19:H19)</f>
        <v>-1.5</v>
      </c>
      <c r="C19" s="63">
        <f>SUM(Daten!J19:K19)</f>
        <v>-1.5</v>
      </c>
      <c r="D19" s="63">
        <f>SUM(Daten!M19:N19)</f>
        <v>8.9</v>
      </c>
      <c r="E19" s="63">
        <f>SUM(Daten!P19:Q19)</f>
        <v>-2.2</v>
      </c>
      <c r="F19" s="64">
        <f>SUM(Daten!S19:T19)</f>
        <v>0</v>
      </c>
    </row>
    <row r="20" spans="1:6" ht="12.75">
      <c r="A20" s="62">
        <f>SUM(Daten!D20:E20)</f>
        <v>5.3</v>
      </c>
      <c r="B20" s="63">
        <f>SUM(Daten!G20:H20)</f>
        <v>2</v>
      </c>
      <c r="C20" s="63">
        <f>SUM(Daten!J20:K20)</f>
        <v>2.2</v>
      </c>
      <c r="D20" s="63">
        <f>SUM(Daten!M20:N20)</f>
        <v>-6.5</v>
      </c>
      <c r="E20" s="63">
        <f>SUM(Daten!P20:Q20)</f>
        <v>-3</v>
      </c>
      <c r="F20" s="64">
        <f>SUM(Daten!S20:T20)</f>
        <v>0</v>
      </c>
    </row>
    <row r="21" spans="1:6" ht="12.75">
      <c r="A21" s="62">
        <f>SUM(Daten!D21:E21)</f>
        <v>-1.3</v>
      </c>
      <c r="B21" s="63">
        <f>SUM(Daten!G21:H21)</f>
        <v>2.2</v>
      </c>
      <c r="C21" s="63">
        <f>SUM(Daten!J21:K21)</f>
        <v>-0.4</v>
      </c>
      <c r="D21" s="63">
        <f>SUM(Daten!M21:N21)</f>
        <v>-2.4</v>
      </c>
      <c r="E21" s="63">
        <f>SUM(Daten!P21:Q21)</f>
        <v>1.9</v>
      </c>
      <c r="F21" s="64">
        <f>SUM(Daten!S21:T21)</f>
        <v>0</v>
      </c>
    </row>
    <row r="22" spans="1:6" ht="12.75">
      <c r="A22" s="62">
        <f>SUM(Daten!D22:E22)</f>
        <v>0</v>
      </c>
      <c r="B22" s="63">
        <f>SUM(Daten!G22:H22)</f>
        <v>8.3</v>
      </c>
      <c r="C22" s="63">
        <f>SUM(Daten!J22:K22)</f>
        <v>0.2</v>
      </c>
      <c r="D22" s="63">
        <f>SUM(Daten!M22:N22)</f>
        <v>6.1</v>
      </c>
      <c r="E22" s="63">
        <f>SUM(Daten!P22:Q22)</f>
        <v>-14.6</v>
      </c>
      <c r="F22" s="64">
        <f>SUM(Daten!S22:T22)</f>
        <v>0</v>
      </c>
    </row>
    <row r="23" spans="1:6" ht="12.75">
      <c r="A23" s="62">
        <f>SUM(Daten!D23:E23)</f>
        <v>0.3</v>
      </c>
      <c r="B23" s="63">
        <f>SUM(Daten!G23:H23)</f>
        <v>0.5</v>
      </c>
      <c r="C23" s="63">
        <f>SUM(Daten!J23:K23)</f>
        <v>4.6</v>
      </c>
      <c r="D23" s="63">
        <f>SUM(Daten!M23:N23)</f>
        <v>-0.5</v>
      </c>
      <c r="E23" s="63">
        <f>SUM(Daten!P23:Q23)</f>
        <v>-8.2</v>
      </c>
      <c r="F23" s="64">
        <f>SUM(Daten!S23:T23)</f>
        <v>0</v>
      </c>
    </row>
    <row r="24" spans="1:6" ht="12.75">
      <c r="A24" s="62">
        <f>SUM(Daten!D24:E24)</f>
        <v>-0.2</v>
      </c>
      <c r="B24" s="63">
        <f>SUM(Daten!G24:H24)</f>
        <v>-0.5</v>
      </c>
      <c r="C24" s="63">
        <f>SUM(Daten!J24:K24)</f>
        <v>6.5</v>
      </c>
      <c r="D24" s="63">
        <f>SUM(Daten!M24:N24)</f>
        <v>1.5</v>
      </c>
      <c r="E24" s="63">
        <f>SUM(Daten!P24:Q24)</f>
        <v>-7.3</v>
      </c>
      <c r="F24" s="64">
        <f>SUM(Daten!S24:T24)</f>
        <v>0</v>
      </c>
    </row>
    <row r="25" spans="1:6" ht="12.75">
      <c r="A25" s="62">
        <f>SUM(Daten!D25:E25)</f>
        <v>0</v>
      </c>
      <c r="B25" s="63">
        <f>SUM(Daten!G25:H25)</f>
        <v>0</v>
      </c>
      <c r="C25" s="63">
        <f>SUM(Daten!J25:K25)</f>
        <v>0</v>
      </c>
      <c r="D25" s="63">
        <f>SUM(Daten!M25:N25)</f>
        <v>0</v>
      </c>
      <c r="E25" s="63">
        <f>SUM(Daten!P25:Q25)</f>
        <v>0</v>
      </c>
      <c r="F25" s="64">
        <f>SUM(Daten!S25:T25)</f>
        <v>0</v>
      </c>
    </row>
    <row r="26" spans="1:6" ht="12.75">
      <c r="A26" s="62">
        <f>SUM(Daten!D26:E26)</f>
        <v>-11.3</v>
      </c>
      <c r="B26" s="63">
        <f>SUM(Daten!G26:H26)</f>
        <v>16.4</v>
      </c>
      <c r="C26" s="63">
        <f>SUM(Daten!J26:K26)</f>
        <v>-9.5</v>
      </c>
      <c r="D26" s="63">
        <f>SUM(Daten!M26:N26)</f>
        <v>-11.2</v>
      </c>
      <c r="E26" s="63">
        <f>SUM(Daten!P26:Q26)</f>
        <v>15.7</v>
      </c>
      <c r="F26" s="64">
        <f>SUM(Daten!S26:T26)</f>
        <v>0</v>
      </c>
    </row>
    <row r="27" spans="1:6" ht="12.75">
      <c r="A27" s="62">
        <f>SUM(Daten!D27:E27)</f>
        <v>-2.7</v>
      </c>
      <c r="B27" s="63">
        <f>SUM(Daten!G27:H27)</f>
        <v>0</v>
      </c>
      <c r="C27" s="63">
        <f>SUM(Daten!J27:K27)</f>
        <v>1.7</v>
      </c>
      <c r="D27" s="63">
        <f>SUM(Daten!M27:N27)</f>
        <v>1.2</v>
      </c>
      <c r="E27" s="63">
        <f>SUM(Daten!P27:Q27)</f>
        <v>-0.2</v>
      </c>
      <c r="F27" s="64">
        <f>SUM(Daten!S27:T27)</f>
        <v>0</v>
      </c>
    </row>
    <row r="28" spans="1:6" ht="12.75">
      <c r="A28" s="62">
        <f>SUM(Daten!D28:E28)</f>
        <v>-1.6</v>
      </c>
      <c r="B28" s="63">
        <f>SUM(Daten!G28:H28)</f>
        <v>0</v>
      </c>
      <c r="C28" s="63">
        <f>SUM(Daten!J28:K28)</f>
        <v>-6.4</v>
      </c>
      <c r="D28" s="63">
        <f>SUM(Daten!M28:N28)</f>
        <v>-7.6</v>
      </c>
      <c r="E28" s="63">
        <f>SUM(Daten!P28:Q28)</f>
        <v>14.6</v>
      </c>
      <c r="F28" s="64">
        <f>SUM(Daten!S28:T28)</f>
        <v>0</v>
      </c>
    </row>
    <row r="29" spans="1:6" ht="12.75">
      <c r="A29" s="62">
        <f>SUM(Daten!D29:E29)</f>
        <v>-9.6</v>
      </c>
      <c r="B29" s="63">
        <f>SUM(Daten!G29:H29)</f>
        <v>0</v>
      </c>
      <c r="C29" s="63">
        <f>SUM(Daten!J29:K29)</f>
        <v>8.4</v>
      </c>
      <c r="D29" s="63">
        <f>SUM(Daten!M29:N29)</f>
        <v>-4.5</v>
      </c>
      <c r="E29" s="63">
        <f>SUM(Daten!P29:Q29)</f>
        <v>5.7</v>
      </c>
      <c r="F29" s="64">
        <f>SUM(Daten!S29:T29)</f>
        <v>0</v>
      </c>
    </row>
    <row r="30" spans="1:6" ht="12.75">
      <c r="A30" s="62">
        <f>SUM(Daten!D30:E30)</f>
        <v>0</v>
      </c>
      <c r="B30" s="63">
        <f>SUM(Daten!G30:H30)</f>
        <v>0</v>
      </c>
      <c r="C30" s="63">
        <f>SUM(Daten!J30:K30)</f>
        <v>2.1</v>
      </c>
      <c r="D30" s="63">
        <f>SUM(Daten!M30:N30)</f>
        <v>-8.9</v>
      </c>
      <c r="E30" s="63">
        <f>SUM(Daten!P30:Q30)</f>
        <v>4.7</v>
      </c>
      <c r="F30" s="64">
        <f>SUM(Daten!S30:T30)</f>
        <v>3.2</v>
      </c>
    </row>
    <row r="31" spans="1:6" ht="12.75">
      <c r="A31" s="62">
        <f>SUM(Daten!D31:E31)</f>
        <v>-0.1</v>
      </c>
      <c r="B31" s="63">
        <f>SUM(Daten!G31:H31)</f>
        <v>10.8</v>
      </c>
      <c r="C31" s="63">
        <f>SUM(Daten!J31:K31)</f>
        <v>-18.2</v>
      </c>
      <c r="D31" s="63">
        <f>SUM(Daten!M31:N31)</f>
        <v>7.4</v>
      </c>
      <c r="E31" s="63">
        <f>SUM(Daten!P31:Q31)</f>
        <v>0</v>
      </c>
      <c r="F31" s="64">
        <f>SUM(Daten!S31:T31)</f>
        <v>0</v>
      </c>
    </row>
    <row r="32" spans="1:6" ht="12.75">
      <c r="A32" s="62">
        <f>SUM(Daten!D32:E32)</f>
        <v>3.5</v>
      </c>
      <c r="B32" s="63">
        <f>SUM(Daten!G32:H32)</f>
        <v>-4</v>
      </c>
      <c r="C32" s="63">
        <f>SUM(Daten!J32:K32)</f>
        <v>0</v>
      </c>
      <c r="D32" s="63">
        <f>SUM(Daten!M32:N32)</f>
        <v>-3.2</v>
      </c>
      <c r="E32" s="63">
        <f>SUM(Daten!P32:Q32)</f>
        <v>3.5</v>
      </c>
      <c r="F32" s="64">
        <f>SUM(Daten!S32:T32)</f>
        <v>0</v>
      </c>
    </row>
    <row r="33" spans="1:6" ht="12.75">
      <c r="A33" s="62">
        <f>SUM(Daten!D33:E33)</f>
        <v>0</v>
      </c>
      <c r="B33" s="63">
        <f>SUM(Daten!G33:H33)</f>
        <v>0</v>
      </c>
      <c r="C33" s="63">
        <f>SUM(Daten!J33:K33)</f>
        <v>0</v>
      </c>
      <c r="D33" s="63">
        <f>SUM(Daten!M33:N33)</f>
        <v>0</v>
      </c>
      <c r="E33" s="63">
        <f>SUM(Daten!P33:Q33)</f>
        <v>0</v>
      </c>
      <c r="F33" s="64">
        <f>SUM(Daten!S33:T33)</f>
        <v>0</v>
      </c>
    </row>
    <row r="34" spans="1:6" ht="12.75">
      <c r="A34" s="62">
        <f>SUM(Daten!D34:E34)</f>
        <v>-1.5</v>
      </c>
      <c r="B34" s="63">
        <f>SUM(Daten!G34:H34)</f>
        <v>-4.5</v>
      </c>
      <c r="C34" s="63">
        <f>SUM(Daten!J34:K34)</f>
        <v>0</v>
      </c>
      <c r="D34" s="63">
        <f>SUM(Daten!M34:N34)</f>
        <v>1.5</v>
      </c>
      <c r="E34" s="63">
        <f>SUM(Daten!P34:Q34)</f>
        <v>4.7</v>
      </c>
      <c r="F34" s="64">
        <f>SUM(Daten!S34:T34)</f>
        <v>0</v>
      </c>
    </row>
    <row r="35" spans="1:6" ht="12.75">
      <c r="A35" s="62">
        <f>SUM(Daten!D35:E35)</f>
        <v>0</v>
      </c>
      <c r="B35" s="63">
        <f>SUM(Daten!G35:H35)</f>
        <v>0</v>
      </c>
      <c r="C35" s="63">
        <f>SUM(Daten!J35:K35)</f>
        <v>0</v>
      </c>
      <c r="D35" s="63">
        <f>SUM(Daten!M35:N35)</f>
        <v>0</v>
      </c>
      <c r="E35" s="63">
        <f>SUM(Daten!P35:Q35)</f>
        <v>0</v>
      </c>
      <c r="F35" s="64">
        <f>SUM(Daten!S35:T35)</f>
        <v>0</v>
      </c>
    </row>
    <row r="36" spans="1:6" ht="12.75">
      <c r="A36" s="62">
        <f>SUM(Daten!D36:E36)</f>
        <v>-11.2</v>
      </c>
      <c r="B36" s="63">
        <f>SUM(Daten!G36:H36)</f>
        <v>-3.9</v>
      </c>
      <c r="C36" s="63">
        <f>SUM(Daten!J36:K36)</f>
        <v>4.6</v>
      </c>
      <c r="D36" s="63">
        <f>SUM(Daten!M36:N36)</f>
        <v>0.9</v>
      </c>
      <c r="E36" s="63">
        <f>SUM(Daten!P36:Q36)</f>
        <v>9.6</v>
      </c>
      <c r="F36" s="64">
        <f>SUM(Daten!S36:T36)</f>
        <v>0</v>
      </c>
    </row>
    <row r="37" spans="1:6" ht="12.75">
      <c r="A37" s="62">
        <f>SUM(Daten!D37:E37)</f>
        <v>0</v>
      </c>
      <c r="B37" s="63">
        <f>SUM(Daten!G37:H37)</f>
        <v>-5.1</v>
      </c>
      <c r="C37" s="63">
        <f>SUM(Daten!J37:K37)</f>
        <v>-7.4</v>
      </c>
      <c r="D37" s="63">
        <f>SUM(Daten!M37:N37)</f>
        <v>-0.4</v>
      </c>
      <c r="E37" s="63">
        <f>SUM(Daten!P37:Q37)</f>
        <v>12.7</v>
      </c>
      <c r="F37" s="64">
        <f>SUM(Daten!S37:T37)</f>
        <v>0</v>
      </c>
    </row>
    <row r="38" spans="1:9" ht="12.75">
      <c r="A38" s="62">
        <f>SUM(Daten!D38:E38)</f>
        <v>0</v>
      </c>
      <c r="B38" s="63">
        <f>SUM(Daten!G38:H38)</f>
        <v>0</v>
      </c>
      <c r="C38" s="63">
        <f>SUM(Daten!J38:K38)</f>
        <v>0</v>
      </c>
      <c r="D38" s="63">
        <f>SUM(Daten!M38:N38)</f>
        <v>0</v>
      </c>
      <c r="E38" s="63">
        <f>SUM(Daten!P38:Q38)</f>
        <v>0</v>
      </c>
      <c r="F38" s="64">
        <f>SUM(Daten!S38:T38)</f>
        <v>0</v>
      </c>
      <c r="I38" s="31"/>
    </row>
    <row r="39" spans="1:6" ht="12.75">
      <c r="A39" s="62">
        <f>SUM(Daten!D39:E39)</f>
        <v>6.7</v>
      </c>
      <c r="B39" s="63">
        <f>SUM(Daten!G39:H39)</f>
        <v>2.6</v>
      </c>
      <c r="C39" s="63">
        <f>SUM(Daten!J39:K39)</f>
        <v>7.4</v>
      </c>
      <c r="D39" s="63">
        <f>SUM(Daten!M39:N39)</f>
        <v>-8</v>
      </c>
      <c r="E39" s="63">
        <f>SUM(Daten!P39:Q39)</f>
        <v>-2.2</v>
      </c>
      <c r="F39" s="64">
        <f>SUM(Daten!S39:T39)</f>
        <v>-5.7</v>
      </c>
    </row>
    <row r="40" spans="1:6" ht="12.75">
      <c r="A40" s="62">
        <f>SUM(Daten!D40:E40)</f>
        <v>0</v>
      </c>
      <c r="B40" s="63">
        <f>SUM(Daten!G40:H40)</f>
        <v>0</v>
      </c>
      <c r="C40" s="63">
        <f>SUM(Daten!J40:K40)</f>
        <v>0</v>
      </c>
      <c r="D40" s="63">
        <f>SUM(Daten!M40:N40)</f>
        <v>0</v>
      </c>
      <c r="E40" s="63">
        <f>SUM(Daten!P40:Q40)</f>
        <v>0</v>
      </c>
      <c r="F40" s="64">
        <f>SUM(Daten!S40:T40)</f>
        <v>0</v>
      </c>
    </row>
    <row r="41" spans="1:6" ht="12.75">
      <c r="A41" s="62">
        <f>SUM(Daten!D41:E41)</f>
        <v>-6</v>
      </c>
      <c r="B41" s="63">
        <f>SUM(Daten!G41:H41)</f>
        <v>-4.3</v>
      </c>
      <c r="C41" s="63">
        <f>SUM(Daten!J41:K41)</f>
        <v>4</v>
      </c>
      <c r="D41" s="63">
        <f>SUM(Daten!M41:N41)</f>
        <v>7.3</v>
      </c>
      <c r="E41" s="63">
        <f>SUM(Daten!P41:Q41)</f>
        <v>2</v>
      </c>
      <c r="F41" s="64">
        <f>SUM(Daten!S41:T41)</f>
        <v>0</v>
      </c>
    </row>
    <row r="42" spans="1:6" ht="12.75">
      <c r="A42" s="62">
        <f>SUM(Daten!D42:E42)</f>
        <v>-2.3</v>
      </c>
      <c r="B42" s="63">
        <f>SUM(Daten!G42:H42)</f>
        <v>2</v>
      </c>
      <c r="C42" s="63">
        <f>SUM(Daten!J42:K42)</f>
        <v>0</v>
      </c>
      <c r="D42" s="63">
        <f>SUM(Daten!M42:N42)</f>
        <v>0</v>
      </c>
      <c r="E42" s="63">
        <f>SUM(Daten!P42:Q42)</f>
        <v>-4</v>
      </c>
      <c r="F42" s="64">
        <f>SUM(Daten!S42:T42)</f>
        <v>4.1</v>
      </c>
    </row>
    <row r="43" spans="1:6" ht="12.75">
      <c r="A43" s="62">
        <f>SUM(Daten!D43:E43)</f>
        <v>3</v>
      </c>
      <c r="B43" s="63">
        <f>SUM(Daten!G43:H43)</f>
        <v>10.8</v>
      </c>
      <c r="C43" s="63">
        <f>SUM(Daten!J43:K43)</f>
        <v>0</v>
      </c>
      <c r="D43" s="63">
        <f>SUM(Daten!M43:N43)</f>
        <v>-9.3</v>
      </c>
      <c r="E43" s="63">
        <f>SUM(Daten!P43:Q43)</f>
        <v>-4.5</v>
      </c>
      <c r="F43" s="64">
        <f>SUM(Daten!S43:T43)</f>
        <v>0</v>
      </c>
    </row>
    <row r="44" spans="1:6" ht="12.75">
      <c r="A44" s="62">
        <f>SUM(Daten!D44:E44)</f>
        <v>1.8</v>
      </c>
      <c r="B44" s="63">
        <f>SUM(Daten!G44:H44)</f>
        <v>15.3</v>
      </c>
      <c r="C44" s="63">
        <f>SUM(Daten!J44:K44)</f>
        <v>-14.8</v>
      </c>
      <c r="D44" s="63">
        <f>SUM(Daten!M44:N44)</f>
        <v>14</v>
      </c>
      <c r="E44" s="63">
        <f>SUM(Daten!P44:Q44)</f>
        <v>-16.3</v>
      </c>
      <c r="F44" s="64">
        <f>SUM(Daten!S44:T44)</f>
        <v>0</v>
      </c>
    </row>
    <row r="45" spans="1:6" ht="12.75">
      <c r="A45" s="62">
        <f>SUM(Daten!D45:E45)</f>
        <v>-4.3</v>
      </c>
      <c r="B45" s="63">
        <f>SUM(Daten!G45:H45)</f>
        <v>1.1</v>
      </c>
      <c r="C45" s="63">
        <f>SUM(Daten!J45:K45)</f>
        <v>5.5</v>
      </c>
      <c r="D45" s="63">
        <f>SUM(Daten!M45:N45)</f>
        <v>0</v>
      </c>
      <c r="E45" s="63">
        <f>SUM(Daten!P45:Q45)</f>
        <v>-2.3</v>
      </c>
      <c r="F45" s="64">
        <f>SUM(Daten!S45:T45)</f>
        <v>0</v>
      </c>
    </row>
    <row r="46" spans="1:6" ht="12.75">
      <c r="A46" s="62">
        <f>SUM(Daten!D46:E46)</f>
        <v>0</v>
      </c>
      <c r="B46" s="63">
        <f>SUM(Daten!G46:H46)</f>
        <v>0</v>
      </c>
      <c r="C46" s="63">
        <f>SUM(Daten!J46:K46)</f>
        <v>0</v>
      </c>
      <c r="D46" s="63">
        <f>SUM(Daten!M46:N46)</f>
        <v>0</v>
      </c>
      <c r="E46" s="63">
        <f>SUM(Daten!P46:Q46)</f>
        <v>0</v>
      </c>
      <c r="F46" s="64">
        <f>SUM(Daten!S46:T46)</f>
        <v>0</v>
      </c>
    </row>
    <row r="47" spans="1:6" ht="12.75">
      <c r="A47" s="62">
        <f>SUM(Daten!D47:E47)</f>
        <v>0</v>
      </c>
      <c r="B47" s="63">
        <f>SUM(Daten!G47:H47)</f>
        <v>0</v>
      </c>
      <c r="C47" s="63">
        <f>SUM(Daten!J47:K47)</f>
        <v>0</v>
      </c>
      <c r="D47" s="63">
        <f>SUM(Daten!M47:N47)</f>
        <v>0</v>
      </c>
      <c r="E47" s="63">
        <f>SUM(Daten!P47:Q47)</f>
        <v>0</v>
      </c>
      <c r="F47" s="64">
        <f>SUM(Daten!S47:T47)</f>
        <v>0</v>
      </c>
    </row>
    <row r="48" spans="1:6" ht="12.75">
      <c r="A48" s="62">
        <f>SUM(Daten!D48:E48)</f>
        <v>-8.7</v>
      </c>
      <c r="B48" s="63">
        <f>SUM(Daten!G48:H48)</f>
        <v>10.6</v>
      </c>
      <c r="C48" s="63">
        <f>SUM(Daten!J48:K48)</f>
        <v>-3.6</v>
      </c>
      <c r="D48" s="63">
        <f>SUM(Daten!M48:N48)</f>
        <v>-1.4</v>
      </c>
      <c r="E48" s="63">
        <f>SUM(Daten!P48:Q48)</f>
        <v>3.2</v>
      </c>
      <c r="F48" s="64">
        <f>SUM(Daten!S48:T48)</f>
        <v>0</v>
      </c>
    </row>
    <row r="49" spans="1:6" ht="12.75">
      <c r="A49" s="62">
        <f>SUM(Daten!D49:E49)</f>
        <v>-10.8</v>
      </c>
      <c r="B49" s="63">
        <f>SUM(Daten!G49:H49)</f>
        <v>6.8</v>
      </c>
      <c r="C49" s="63">
        <f>SUM(Daten!J49:K49)</f>
        <v>-0.1</v>
      </c>
      <c r="D49" s="63">
        <f>SUM(Daten!M49:N49)</f>
        <v>5.7</v>
      </c>
      <c r="E49" s="63">
        <f>SUM(Daten!P49:Q49)</f>
        <v>-1.6</v>
      </c>
      <c r="F49" s="64">
        <f>SUM(Daten!S49:T49)</f>
        <v>0</v>
      </c>
    </row>
    <row r="50" spans="1:6" ht="12.75">
      <c r="A50" s="62">
        <f>SUM(Daten!D50:E50)</f>
        <v>-5.3</v>
      </c>
      <c r="B50" s="63">
        <f>SUM(Daten!G50:H50)</f>
        <v>0.7</v>
      </c>
      <c r="C50" s="63">
        <f>SUM(Daten!J50:K50)</f>
        <v>0</v>
      </c>
      <c r="D50" s="63">
        <f>SUM(Daten!M50:N50)</f>
        <v>-3.4</v>
      </c>
      <c r="E50" s="63">
        <f>SUM(Daten!P50:Q50)</f>
        <v>4.4</v>
      </c>
      <c r="F50" s="64">
        <f>SUM(Daten!S50:T50)</f>
        <v>4</v>
      </c>
    </row>
    <row r="51" spans="1:6" ht="12.75">
      <c r="A51" s="62">
        <f>SUM(Daten!D51:E51)</f>
        <v>0</v>
      </c>
      <c r="B51" s="63">
        <f>SUM(Daten!G51:H51)</f>
        <v>-0.2</v>
      </c>
      <c r="C51" s="63">
        <f>SUM(Daten!J51:K51)</f>
        <v>1</v>
      </c>
      <c r="D51" s="63">
        <f>SUM(Daten!M51:N51)</f>
        <v>0</v>
      </c>
      <c r="E51" s="63">
        <f>SUM(Daten!P51:Q51)</f>
        <v>-1</v>
      </c>
      <c r="F51" s="64">
        <f>SUM(Daten!S51:T51)</f>
        <v>0</v>
      </c>
    </row>
    <row r="52" spans="1:6" ht="12.75">
      <c r="A52" s="62">
        <f>SUM(Daten!D52:E52)</f>
        <v>-2.9</v>
      </c>
      <c r="B52" s="63">
        <f>SUM(Daten!G52:H52)</f>
        <v>-0.1</v>
      </c>
      <c r="C52" s="63">
        <f>SUM(Daten!J52:K52)</f>
        <v>4.1</v>
      </c>
      <c r="D52" s="63">
        <f>SUM(Daten!M52:N52)</f>
        <v>6.7</v>
      </c>
      <c r="E52" s="63">
        <f>SUM(Daten!P52:Q52)</f>
        <v>-7.8</v>
      </c>
      <c r="F52" s="64">
        <f>SUM(Daten!S52:T52)</f>
        <v>0</v>
      </c>
    </row>
    <row r="53" spans="1:10" ht="12.75">
      <c r="A53" s="62">
        <f>SUM(Daten!D53:E53)</f>
        <v>2.6</v>
      </c>
      <c r="B53" s="63">
        <f>SUM(Daten!G53:H53)</f>
        <v>-0.1</v>
      </c>
      <c r="C53" s="63">
        <f>SUM(Daten!J53:K53)</f>
        <v>6.3</v>
      </c>
      <c r="D53" s="63">
        <f>SUM(Daten!M53:N53)</f>
        <v>-8</v>
      </c>
      <c r="E53" s="63">
        <f>SUM(Daten!P53:Q53)</f>
        <v>-1</v>
      </c>
      <c r="F53" s="64">
        <f>SUM(Daten!S53:T53)</f>
        <v>0</v>
      </c>
      <c r="J53" s="31"/>
    </row>
    <row r="54" spans="1:6" ht="13.5" thickBot="1">
      <c r="A54" s="65">
        <f>SUM(Daten!D54:E54)</f>
        <v>5.3</v>
      </c>
      <c r="B54" s="66">
        <f>SUM(Daten!G54:H54)</f>
        <v>0.5</v>
      </c>
      <c r="C54" s="66">
        <f>SUM(Daten!J54:K54)</f>
        <v>2.7</v>
      </c>
      <c r="D54" s="66">
        <f>SUM(Daten!M54:N54)</f>
        <v>4.9</v>
      </c>
      <c r="E54" s="66">
        <f>SUM(Daten!P54:Q54)</f>
        <v>-12.7</v>
      </c>
      <c r="F54" s="67">
        <f>SUM(Daten!S54:T54)</f>
        <v>0</v>
      </c>
    </row>
  </sheetData>
  <sheetProtection password="945F" sheet="1" objects="1" scenarios="1"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rowBreaks count="2" manualBreakCount="2">
    <brk id="47" max="255" man="1"/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selection activeCell="E65" sqref="E65"/>
    </sheetView>
  </sheetViews>
  <sheetFormatPr defaultColWidth="11.421875" defaultRowHeight="12.75"/>
  <cols>
    <col min="1" max="18" width="6.7109375" style="86" customWidth="1"/>
    <col min="19" max="16384" width="11.421875" style="86" customWidth="1"/>
  </cols>
  <sheetData>
    <row r="1" spans="1:19" ht="12.75">
      <c r="A1" s="90" t="s">
        <v>2</v>
      </c>
      <c r="B1" s="91" t="s">
        <v>2</v>
      </c>
      <c r="C1" s="91" t="s">
        <v>2</v>
      </c>
      <c r="D1" s="91" t="s">
        <v>5</v>
      </c>
      <c r="E1" s="91" t="s">
        <v>5</v>
      </c>
      <c r="F1" s="91" t="s">
        <v>5</v>
      </c>
      <c r="G1" s="91" t="s">
        <v>6</v>
      </c>
      <c r="H1" s="91" t="s">
        <v>6</v>
      </c>
      <c r="I1" s="91" t="s">
        <v>6</v>
      </c>
      <c r="J1" s="91" t="s">
        <v>7</v>
      </c>
      <c r="K1" s="91" t="s">
        <v>7</v>
      </c>
      <c r="L1" s="91" t="s">
        <v>7</v>
      </c>
      <c r="M1" s="91" t="s">
        <v>8</v>
      </c>
      <c r="N1" s="91" t="s">
        <v>8</v>
      </c>
      <c r="O1" s="91" t="s">
        <v>8</v>
      </c>
      <c r="P1" s="91" t="s">
        <v>9</v>
      </c>
      <c r="Q1" s="91" t="s">
        <v>9</v>
      </c>
      <c r="R1" s="92" t="s">
        <v>9</v>
      </c>
      <c r="S1" s="87"/>
    </row>
    <row r="2" spans="1:19" ht="9.75" customHeight="1">
      <c r="A2" s="89" t="s">
        <v>3</v>
      </c>
      <c r="B2" s="88" t="s">
        <v>4</v>
      </c>
      <c r="C2" s="88"/>
      <c r="D2" s="88" t="s">
        <v>3</v>
      </c>
      <c r="E2" s="88" t="s">
        <v>4</v>
      </c>
      <c r="F2" s="88"/>
      <c r="G2" s="88" t="s">
        <v>3</v>
      </c>
      <c r="H2" s="88" t="s">
        <v>4</v>
      </c>
      <c r="I2" s="88"/>
      <c r="J2" s="88" t="s">
        <v>3</v>
      </c>
      <c r="K2" s="88" t="s">
        <v>4</v>
      </c>
      <c r="L2" s="88"/>
      <c r="M2" s="88" t="s">
        <v>3</v>
      </c>
      <c r="N2" s="88" t="s">
        <v>4</v>
      </c>
      <c r="O2" s="88"/>
      <c r="P2" s="88" t="s">
        <v>3</v>
      </c>
      <c r="Q2" s="88" t="s">
        <v>4</v>
      </c>
      <c r="R2" s="93"/>
      <c r="S2" s="87"/>
    </row>
    <row r="3" spans="1:19" ht="7.5" customHeight="1">
      <c r="A3" s="85">
        <f>SUM(Daten!D3)</f>
        <v>0</v>
      </c>
      <c r="B3" s="84">
        <f>SUM(Daten!E3)</f>
        <v>-7.2</v>
      </c>
      <c r="C3" s="84">
        <f>SUM(A3+B3)</f>
        <v>-7.2</v>
      </c>
      <c r="D3" s="84">
        <f>SUM(Daten!G3)</f>
        <v>6</v>
      </c>
      <c r="E3" s="84">
        <f>SUM(Daten!H3)</f>
        <v>0</v>
      </c>
      <c r="F3" s="84">
        <f>SUM(D3+E3)</f>
        <v>6</v>
      </c>
      <c r="G3" s="84">
        <f>SUM(Daten!J3)</f>
        <v>0</v>
      </c>
      <c r="H3" s="84">
        <f>SUM(Daten!K3)</f>
        <v>-4.9</v>
      </c>
      <c r="I3" s="84">
        <f>SUM(G3+H3)</f>
        <v>-4.9</v>
      </c>
      <c r="J3" s="84">
        <f>SUM(Daten!M3)</f>
        <v>0.9</v>
      </c>
      <c r="K3" s="84">
        <f>SUM(Daten!N3)</f>
        <v>0</v>
      </c>
      <c r="L3" s="84">
        <f>SUM(J3+K3)</f>
        <v>0.9</v>
      </c>
      <c r="M3" s="84">
        <f>SUM(Daten!P3)</f>
        <v>5</v>
      </c>
      <c r="N3" s="84">
        <f>SUM(Daten!Q3)</f>
        <v>0</v>
      </c>
      <c r="O3" s="84">
        <f>SUM(M3+N3)</f>
        <v>5</v>
      </c>
      <c r="P3" s="84">
        <f>SUM(Daten!S3)</f>
        <v>0</v>
      </c>
      <c r="Q3" s="84">
        <f>SUM(Daten!T3)</f>
        <v>0</v>
      </c>
      <c r="R3" s="94">
        <f>SUM(P3+Q3)</f>
        <v>0</v>
      </c>
      <c r="S3" s="87"/>
    </row>
    <row r="4" spans="1:19" ht="7.5" customHeight="1">
      <c r="A4" s="85">
        <f>SUM(Daten!D4)</f>
        <v>3.1</v>
      </c>
      <c r="B4" s="84">
        <f>SUM(Daten!E4)</f>
        <v>0</v>
      </c>
      <c r="C4" s="84">
        <f>SUM(C3+A4+B4)</f>
        <v>-4.1</v>
      </c>
      <c r="D4" s="84">
        <f>SUM(Daten!G4)</f>
        <v>5.6</v>
      </c>
      <c r="E4" s="84">
        <f>SUM(Daten!H4)</f>
        <v>0</v>
      </c>
      <c r="F4" s="84">
        <f>SUM(F3+D4+E4)</f>
        <v>11.6</v>
      </c>
      <c r="G4" s="84">
        <f>SUM(Daten!J4)</f>
        <v>2.3</v>
      </c>
      <c r="H4" s="84">
        <f>SUM(Daten!K4)</f>
        <v>0</v>
      </c>
      <c r="I4" s="84">
        <f>SUM(I3+G4+H4)</f>
        <v>-2.6000000000000005</v>
      </c>
      <c r="J4" s="84">
        <f>SUM(Daten!M4)</f>
        <v>0</v>
      </c>
      <c r="K4" s="84">
        <f>SUM(Daten!N4)</f>
        <v>-0.6</v>
      </c>
      <c r="L4" s="84">
        <f>SUM(L3+J4+K4)</f>
        <v>0.30000000000000004</v>
      </c>
      <c r="M4" s="84">
        <f>SUM(Daten!P4)</f>
        <v>0</v>
      </c>
      <c r="N4" s="84">
        <f>SUM(Daten!Q4)</f>
        <v>-10.4</v>
      </c>
      <c r="O4" s="84">
        <f>SUM(O3+M4+N4)</f>
        <v>-5.4</v>
      </c>
      <c r="P4" s="84">
        <f>SUM(Daten!S4)</f>
        <v>0</v>
      </c>
      <c r="Q4" s="84">
        <f>SUM(Daten!T4)</f>
        <v>0</v>
      </c>
      <c r="R4" s="94">
        <f>SUM(R3+P4+Q4)</f>
        <v>0</v>
      </c>
      <c r="S4" s="87"/>
    </row>
    <row r="5" spans="1:19" ht="7.5" customHeight="1">
      <c r="A5" s="85">
        <f>SUM(Daten!D5)</f>
        <v>0</v>
      </c>
      <c r="B5" s="84">
        <f>SUM(Daten!E5)</f>
        <v>0</v>
      </c>
      <c r="C5" s="84">
        <f>SUM(C4+A5+B5)</f>
        <v>-4.1</v>
      </c>
      <c r="D5" s="84">
        <f>SUM(Daten!G5)</f>
        <v>12</v>
      </c>
      <c r="E5" s="84">
        <f>SUM(Daten!H5)</f>
        <v>0</v>
      </c>
      <c r="F5" s="84">
        <f aca="true" t="shared" si="0" ref="F5:F54">SUM(F4+D5+E5)</f>
        <v>23.6</v>
      </c>
      <c r="G5" s="84">
        <f>SUM(Daten!J5)</f>
        <v>3.3</v>
      </c>
      <c r="H5" s="84">
        <f>SUM(Daten!K5)</f>
        <v>0</v>
      </c>
      <c r="I5" s="84">
        <f aca="true" t="shared" si="1" ref="I5:I54">SUM(I4+G5+H5)</f>
        <v>0.6999999999999993</v>
      </c>
      <c r="J5" s="84">
        <f>SUM(Daten!M5)</f>
        <v>0</v>
      </c>
      <c r="K5" s="84">
        <f>SUM(Daten!N5)</f>
        <v>-11.9</v>
      </c>
      <c r="L5" s="84">
        <f aca="true" t="shared" si="2" ref="L5:L54">SUM(L4+J5+K5)</f>
        <v>-11.6</v>
      </c>
      <c r="M5" s="84">
        <f>SUM(Daten!P5)</f>
        <v>0</v>
      </c>
      <c r="N5" s="84">
        <f>SUM(Daten!Q5)</f>
        <v>-3.2</v>
      </c>
      <c r="O5" s="84">
        <f aca="true" t="shared" si="3" ref="O5:O53">SUM(O4+M5+N5)</f>
        <v>-8.600000000000001</v>
      </c>
      <c r="P5" s="84">
        <f>SUM(Daten!S5)</f>
        <v>0</v>
      </c>
      <c r="Q5" s="84">
        <f>SUM(Daten!T5)</f>
        <v>0</v>
      </c>
      <c r="R5" s="94">
        <f aca="true" t="shared" si="4" ref="R5:R54">SUM(R4+P5+Q5)</f>
        <v>0</v>
      </c>
      <c r="S5" s="87"/>
    </row>
    <row r="6" spans="1:19" ht="7.5" customHeight="1">
      <c r="A6" s="85">
        <f>SUM(Daten!D6)</f>
        <v>1</v>
      </c>
      <c r="B6" s="84">
        <f>SUM(Daten!E6)</f>
        <v>0</v>
      </c>
      <c r="C6" s="84">
        <f aca="true" t="shared" si="5" ref="C6:C54">SUM(C5+A6+B6)</f>
        <v>-3.0999999999999996</v>
      </c>
      <c r="D6" s="84">
        <f>SUM(Daten!G6)</f>
        <v>7.7</v>
      </c>
      <c r="E6" s="84">
        <f>SUM(Daten!H6)</f>
        <v>0</v>
      </c>
      <c r="F6" s="84">
        <f t="shared" si="0"/>
        <v>31.3</v>
      </c>
      <c r="G6" s="84">
        <f>SUM(Daten!J6)</f>
        <v>0.7</v>
      </c>
      <c r="H6" s="84">
        <f>SUM(Daten!K6)</f>
        <v>0</v>
      </c>
      <c r="I6" s="84">
        <f t="shared" si="1"/>
        <v>1.3999999999999992</v>
      </c>
      <c r="J6" s="84">
        <f>SUM(Daten!M6)</f>
        <v>0</v>
      </c>
      <c r="K6" s="84">
        <f>SUM(Daten!N6)</f>
        <v>-5.4</v>
      </c>
      <c r="L6" s="84">
        <f t="shared" si="2"/>
        <v>-17</v>
      </c>
      <c r="M6" s="84">
        <f>SUM(Daten!P6)</f>
        <v>0</v>
      </c>
      <c r="N6" s="84">
        <f>SUM(Daten!Q6)</f>
        <v>-4.5</v>
      </c>
      <c r="O6" s="84">
        <f t="shared" si="3"/>
        <v>-13.100000000000001</v>
      </c>
      <c r="P6" s="84">
        <f>SUM(Daten!S6)</f>
        <v>0</v>
      </c>
      <c r="Q6" s="84">
        <f>SUM(Daten!T6)</f>
        <v>0</v>
      </c>
      <c r="R6" s="94">
        <f t="shared" si="4"/>
        <v>0</v>
      </c>
      <c r="S6" s="87"/>
    </row>
    <row r="7" spans="1:19" ht="7.5" customHeight="1">
      <c r="A7" s="85">
        <f>SUM(Daten!D7)</f>
        <v>2.8</v>
      </c>
      <c r="B7" s="84">
        <f>SUM(Daten!E7)</f>
        <v>0</v>
      </c>
      <c r="C7" s="84">
        <f t="shared" si="5"/>
        <v>-0.2999999999999998</v>
      </c>
      <c r="D7" s="84">
        <f>SUM(Daten!G7)</f>
        <v>0</v>
      </c>
      <c r="E7" s="84">
        <f>SUM(Daten!H7)</f>
        <v>-1.6</v>
      </c>
      <c r="F7" s="84">
        <f t="shared" si="0"/>
        <v>29.7</v>
      </c>
      <c r="G7" s="84">
        <f>SUM(Daten!J7)</f>
        <v>0</v>
      </c>
      <c r="H7" s="84">
        <f>SUM(Daten!K7)</f>
        <v>-5.8</v>
      </c>
      <c r="I7" s="84">
        <f t="shared" si="1"/>
        <v>-4.4</v>
      </c>
      <c r="J7" s="84">
        <f>SUM(Daten!M7)</f>
        <v>0</v>
      </c>
      <c r="K7" s="84">
        <f>SUM(Daten!N7)</f>
        <v>-2.3</v>
      </c>
      <c r="L7" s="84">
        <f t="shared" si="2"/>
        <v>-19.3</v>
      </c>
      <c r="M7" s="84">
        <f>SUM(Daten!P7)</f>
        <v>7.9</v>
      </c>
      <c r="N7" s="84">
        <f>SUM(Daten!Q7)</f>
        <v>0</v>
      </c>
      <c r="O7" s="84">
        <f t="shared" si="3"/>
        <v>-5.200000000000001</v>
      </c>
      <c r="P7" s="84">
        <f>SUM(Daten!S7)</f>
        <v>0</v>
      </c>
      <c r="Q7" s="84">
        <f>SUM(Daten!T7)</f>
        <v>0</v>
      </c>
      <c r="R7" s="94">
        <f t="shared" si="4"/>
        <v>0</v>
      </c>
      <c r="S7" s="87"/>
    </row>
    <row r="8" spans="1:19" ht="7.5" customHeight="1">
      <c r="A8" s="85">
        <f>SUM(Daten!D8)</f>
        <v>0</v>
      </c>
      <c r="B8" s="84">
        <f>SUM(Daten!E8)</f>
        <v>-4.7</v>
      </c>
      <c r="C8" s="84">
        <f t="shared" si="5"/>
        <v>-5</v>
      </c>
      <c r="D8" s="84">
        <f>SUM(Daten!G8)</f>
        <v>0</v>
      </c>
      <c r="E8" s="84">
        <f>SUM(Daten!H8)</f>
        <v>-3.4</v>
      </c>
      <c r="F8" s="84">
        <f t="shared" si="0"/>
        <v>26.3</v>
      </c>
      <c r="G8" s="84">
        <f>SUM(Daten!J8)</f>
        <v>0</v>
      </c>
      <c r="H8" s="84">
        <f>SUM(Daten!K8)</f>
        <v>-11.6</v>
      </c>
      <c r="I8" s="84">
        <f t="shared" si="1"/>
        <v>-16</v>
      </c>
      <c r="J8" s="84">
        <f>SUM(Daten!M8)</f>
        <v>13.1</v>
      </c>
      <c r="K8" s="84">
        <f>SUM(Daten!N8)</f>
        <v>0</v>
      </c>
      <c r="L8" s="84">
        <f t="shared" si="2"/>
        <v>-6.200000000000001</v>
      </c>
      <c r="M8" s="84">
        <f>SUM(Daten!P8)</f>
        <v>6.6</v>
      </c>
      <c r="N8" s="84">
        <f>SUM(Daten!Q8)</f>
        <v>0</v>
      </c>
      <c r="O8" s="84">
        <f t="shared" si="3"/>
        <v>1.3999999999999986</v>
      </c>
      <c r="P8" s="84">
        <f>SUM(Daten!S8)</f>
        <v>0</v>
      </c>
      <c r="Q8" s="84">
        <f>SUM(Daten!T8)</f>
        <v>0</v>
      </c>
      <c r="R8" s="94">
        <f t="shared" si="4"/>
        <v>0</v>
      </c>
      <c r="S8" s="87"/>
    </row>
    <row r="9" spans="1:19" ht="7.5" customHeight="1">
      <c r="A9" s="85">
        <f>SUM(Daten!D9)</f>
        <v>1.4</v>
      </c>
      <c r="B9" s="84">
        <f>SUM(Daten!E9)</f>
        <v>0</v>
      </c>
      <c r="C9" s="84">
        <f t="shared" si="5"/>
        <v>-3.6</v>
      </c>
      <c r="D9" s="84">
        <f>SUM(Daten!G9)</f>
        <v>0</v>
      </c>
      <c r="E9" s="84">
        <f>SUM(Daten!H9)</f>
        <v>-12.8</v>
      </c>
      <c r="F9" s="84">
        <f t="shared" si="0"/>
        <v>13.5</v>
      </c>
      <c r="G9" s="84">
        <f>SUM(Daten!J9)</f>
        <v>12.7</v>
      </c>
      <c r="H9" s="84">
        <f>SUM(Daten!K9)</f>
        <v>0</v>
      </c>
      <c r="I9" s="84">
        <f t="shared" si="1"/>
        <v>-3.3000000000000007</v>
      </c>
      <c r="J9" s="84">
        <f>SUM(Daten!M9)</f>
        <v>0</v>
      </c>
      <c r="K9" s="84">
        <f>SUM(Daten!N9)</f>
        <v>-1.4</v>
      </c>
      <c r="L9" s="84">
        <f t="shared" si="2"/>
        <v>-7.600000000000001</v>
      </c>
      <c r="M9" s="84">
        <f>SUM(Daten!P9)</f>
        <v>0</v>
      </c>
      <c r="N9" s="84">
        <f>SUM(Daten!Q9)</f>
        <v>0</v>
      </c>
      <c r="O9" s="84">
        <f t="shared" si="3"/>
        <v>1.3999999999999986</v>
      </c>
      <c r="P9" s="84">
        <f>SUM(Daten!S9)</f>
        <v>0</v>
      </c>
      <c r="Q9" s="84">
        <f>SUM(Daten!T9)</f>
        <v>0</v>
      </c>
      <c r="R9" s="94">
        <f t="shared" si="4"/>
        <v>0</v>
      </c>
      <c r="S9" s="87"/>
    </row>
    <row r="10" spans="1:19" ht="7.5" customHeight="1">
      <c r="A10" s="85">
        <f>SUM(Daten!D10)</f>
        <v>9.8</v>
      </c>
      <c r="B10" s="84">
        <f>SUM(Daten!E10)</f>
        <v>0</v>
      </c>
      <c r="C10" s="84">
        <f t="shared" si="5"/>
        <v>6.200000000000001</v>
      </c>
      <c r="D10" s="84">
        <f>SUM(Daten!G10)</f>
        <v>0</v>
      </c>
      <c r="E10" s="84">
        <f>SUM(Daten!H10)</f>
        <v>-3.1</v>
      </c>
      <c r="F10" s="84">
        <f t="shared" si="0"/>
        <v>10.4</v>
      </c>
      <c r="G10" s="84">
        <f>SUM(Daten!J10)</f>
        <v>0</v>
      </c>
      <c r="H10" s="84">
        <f>SUM(Daten!K10)</f>
        <v>0</v>
      </c>
      <c r="I10" s="84">
        <f t="shared" si="1"/>
        <v>-3.3000000000000007</v>
      </c>
      <c r="J10" s="84">
        <f>SUM(Daten!M10)</f>
        <v>0</v>
      </c>
      <c r="K10" s="84">
        <f>SUM(Daten!N10)</f>
        <v>-8.2</v>
      </c>
      <c r="L10" s="84">
        <f t="shared" si="2"/>
        <v>-15.8</v>
      </c>
      <c r="M10" s="84">
        <f>SUM(Daten!P10)</f>
        <v>1</v>
      </c>
      <c r="N10" s="84">
        <f>SUM(Daten!Q10)</f>
        <v>0</v>
      </c>
      <c r="O10" s="84">
        <f t="shared" si="3"/>
        <v>2.3999999999999986</v>
      </c>
      <c r="P10" s="84">
        <f>SUM(Daten!S10)</f>
        <v>0</v>
      </c>
      <c r="Q10" s="84">
        <f>SUM(Daten!T10)</f>
        <v>0</v>
      </c>
      <c r="R10" s="94">
        <f t="shared" si="4"/>
        <v>0</v>
      </c>
      <c r="S10" s="87"/>
    </row>
    <row r="11" spans="1:19" ht="7.5" customHeight="1">
      <c r="A11" s="85">
        <f>SUM(Daten!D11)</f>
        <v>0</v>
      </c>
      <c r="B11" s="84">
        <f>SUM(Daten!E11)</f>
        <v>0</v>
      </c>
      <c r="C11" s="84">
        <f t="shared" si="5"/>
        <v>6.200000000000001</v>
      </c>
      <c r="D11" s="84">
        <f>SUM(Daten!G11)</f>
        <v>0</v>
      </c>
      <c r="E11" s="84">
        <f>SUM(Daten!H11)</f>
        <v>0</v>
      </c>
      <c r="F11" s="84">
        <f t="shared" si="0"/>
        <v>10.4</v>
      </c>
      <c r="G11" s="84">
        <f>SUM(Daten!J11)</f>
        <v>0</v>
      </c>
      <c r="H11" s="84">
        <f>SUM(Daten!K11)</f>
        <v>0</v>
      </c>
      <c r="I11" s="84">
        <f t="shared" si="1"/>
        <v>-3.3000000000000007</v>
      </c>
      <c r="J11" s="84">
        <f>SUM(Daten!M11)</f>
        <v>0</v>
      </c>
      <c r="K11" s="84">
        <f>SUM(Daten!N11)</f>
        <v>0</v>
      </c>
      <c r="L11" s="84">
        <f t="shared" si="2"/>
        <v>-15.8</v>
      </c>
      <c r="M11" s="84">
        <f>SUM(Daten!P11)</f>
        <v>0</v>
      </c>
      <c r="N11" s="84">
        <f>SUM(Daten!Q11)</f>
        <v>0</v>
      </c>
      <c r="O11" s="84">
        <f t="shared" si="3"/>
        <v>2.3999999999999986</v>
      </c>
      <c r="P11" s="84">
        <f>SUM(Daten!S11)</f>
        <v>0</v>
      </c>
      <c r="Q11" s="84">
        <f>SUM(Daten!T11)</f>
        <v>0</v>
      </c>
      <c r="R11" s="94">
        <f t="shared" si="4"/>
        <v>0</v>
      </c>
      <c r="S11" s="87"/>
    </row>
    <row r="12" spans="1:19" ht="7.5" customHeight="1">
      <c r="A12" s="85">
        <f>SUM(Daten!D12)</f>
        <v>4.6</v>
      </c>
      <c r="B12" s="84">
        <f>SUM(Daten!E12)</f>
        <v>0</v>
      </c>
      <c r="C12" s="84">
        <f t="shared" si="5"/>
        <v>10.8</v>
      </c>
      <c r="D12" s="84">
        <f>SUM(Daten!G12)</f>
        <v>0</v>
      </c>
      <c r="E12" s="84">
        <f>SUM(Daten!H12)</f>
        <v>-1.5</v>
      </c>
      <c r="F12" s="84">
        <f t="shared" si="0"/>
        <v>8.9</v>
      </c>
      <c r="G12" s="84">
        <f>SUM(Daten!J12)</f>
        <v>0</v>
      </c>
      <c r="H12" s="84">
        <f>SUM(Daten!K12)</f>
        <v>-1.2</v>
      </c>
      <c r="I12" s="84">
        <f t="shared" si="1"/>
        <v>-4.500000000000001</v>
      </c>
      <c r="J12" s="84">
        <f>SUM(Daten!M12)</f>
        <v>0</v>
      </c>
      <c r="K12" s="84">
        <f>SUM(Daten!N12)</f>
        <v>-1.1</v>
      </c>
      <c r="L12" s="84">
        <f t="shared" si="2"/>
        <v>-16.900000000000002</v>
      </c>
      <c r="M12" s="84">
        <f>SUM(Daten!P12)</f>
        <v>0</v>
      </c>
      <c r="N12" s="84">
        <f>SUM(Daten!Q12)</f>
        <v>-0.8</v>
      </c>
      <c r="O12" s="84">
        <f t="shared" si="3"/>
        <v>1.5999999999999985</v>
      </c>
      <c r="P12" s="84">
        <f>SUM(Daten!S12)</f>
        <v>0</v>
      </c>
      <c r="Q12" s="84">
        <f>SUM(Daten!T12)</f>
        <v>0</v>
      </c>
      <c r="R12" s="94">
        <f t="shared" si="4"/>
        <v>0</v>
      </c>
      <c r="S12" s="87"/>
    </row>
    <row r="13" spans="1:19" ht="7.5" customHeight="1">
      <c r="A13" s="85">
        <f>SUM(Daten!D13)</f>
        <v>0</v>
      </c>
      <c r="B13" s="84">
        <f>SUM(Daten!E13)</f>
        <v>-3.3</v>
      </c>
      <c r="C13" s="84">
        <f t="shared" si="5"/>
        <v>7.500000000000001</v>
      </c>
      <c r="D13" s="84">
        <f>SUM(Daten!G13)</f>
        <v>9.7</v>
      </c>
      <c r="E13" s="84">
        <f>SUM(Daten!H13)</f>
        <v>0</v>
      </c>
      <c r="F13" s="84">
        <f t="shared" si="0"/>
        <v>18.6</v>
      </c>
      <c r="G13" s="84">
        <f>SUM(Daten!J13)</f>
        <v>0</v>
      </c>
      <c r="H13" s="84">
        <f>SUM(Daten!K13)</f>
        <v>-8.4</v>
      </c>
      <c r="I13" s="84">
        <f t="shared" si="1"/>
        <v>-12.900000000000002</v>
      </c>
      <c r="J13" s="84">
        <f>SUM(Daten!M13)</f>
        <v>6.2</v>
      </c>
      <c r="K13" s="84">
        <f>SUM(Daten!N13)</f>
        <v>0</v>
      </c>
      <c r="L13" s="84">
        <f t="shared" si="2"/>
        <v>-10.700000000000003</v>
      </c>
      <c r="M13" s="84">
        <f>SUM(Daten!P13)</f>
        <v>0</v>
      </c>
      <c r="N13" s="84">
        <f>SUM(Daten!Q13)</f>
        <v>-4.3</v>
      </c>
      <c r="O13" s="84">
        <f t="shared" si="3"/>
        <v>-2.700000000000001</v>
      </c>
      <c r="P13" s="84">
        <f>SUM(Daten!S13)</f>
        <v>0</v>
      </c>
      <c r="Q13" s="84">
        <f>SUM(Daten!T13)</f>
        <v>0</v>
      </c>
      <c r="R13" s="94">
        <f t="shared" si="4"/>
        <v>0</v>
      </c>
      <c r="S13" s="87"/>
    </row>
    <row r="14" spans="1:19" ht="7.5" customHeight="1">
      <c r="A14" s="85">
        <f>SUM(Daten!D14)</f>
        <v>2.7</v>
      </c>
      <c r="B14" s="84">
        <f>SUM(Daten!E14)</f>
        <v>0</v>
      </c>
      <c r="C14" s="84">
        <f t="shared" si="5"/>
        <v>10.200000000000001</v>
      </c>
      <c r="D14" s="84">
        <f>SUM(Daten!G14)</f>
        <v>6.4</v>
      </c>
      <c r="E14" s="84">
        <f>SUM(Daten!H14)</f>
        <v>0</v>
      </c>
      <c r="F14" s="84">
        <f t="shared" si="0"/>
        <v>25</v>
      </c>
      <c r="G14" s="84">
        <f>SUM(Daten!J14)</f>
        <v>4.3</v>
      </c>
      <c r="H14" s="84">
        <f>SUM(Daten!K14)</f>
        <v>0</v>
      </c>
      <c r="I14" s="84">
        <f t="shared" si="1"/>
        <v>-8.600000000000001</v>
      </c>
      <c r="J14" s="84">
        <f>SUM(Daten!M14)</f>
        <v>0</v>
      </c>
      <c r="K14" s="84">
        <f>SUM(Daten!N14)</f>
        <v>-9.1</v>
      </c>
      <c r="L14" s="84">
        <f t="shared" si="2"/>
        <v>-19.800000000000004</v>
      </c>
      <c r="M14" s="84">
        <f>SUM(Daten!P14)</f>
        <v>0</v>
      </c>
      <c r="N14" s="84">
        <f>SUM(Daten!Q14)</f>
        <v>-4.3</v>
      </c>
      <c r="O14" s="84">
        <f t="shared" si="3"/>
        <v>-7.000000000000001</v>
      </c>
      <c r="P14" s="84">
        <f>SUM(Daten!S14)</f>
        <v>0</v>
      </c>
      <c r="Q14" s="84">
        <f>SUM(Daten!T14)</f>
        <v>0</v>
      </c>
      <c r="R14" s="94">
        <f t="shared" si="4"/>
        <v>0</v>
      </c>
      <c r="S14" s="87"/>
    </row>
    <row r="15" spans="1:19" ht="7.5" customHeight="1">
      <c r="A15" s="85">
        <f>SUM(Daten!D15)</f>
        <v>0</v>
      </c>
      <c r="B15" s="84">
        <f>SUM(Daten!E15)</f>
        <v>-14</v>
      </c>
      <c r="C15" s="84">
        <f t="shared" si="5"/>
        <v>-3.799999999999999</v>
      </c>
      <c r="D15" s="84">
        <f>SUM(Daten!G15)</f>
        <v>0</v>
      </c>
      <c r="E15" s="84">
        <f>SUM(Daten!H15)</f>
        <v>-2.8</v>
      </c>
      <c r="F15" s="84">
        <f t="shared" si="0"/>
        <v>22.2</v>
      </c>
      <c r="G15" s="84">
        <f>SUM(Daten!J15)</f>
        <v>14.2</v>
      </c>
      <c r="H15" s="84">
        <f>SUM(Daten!K15)</f>
        <v>0</v>
      </c>
      <c r="I15" s="84">
        <f t="shared" si="1"/>
        <v>5.599999999999998</v>
      </c>
      <c r="J15" s="84">
        <f>SUM(Daten!M15)</f>
        <v>4.2</v>
      </c>
      <c r="K15" s="84">
        <f>SUM(Daten!N15)</f>
        <v>0</v>
      </c>
      <c r="L15" s="84">
        <f t="shared" si="2"/>
        <v>-15.600000000000005</v>
      </c>
      <c r="M15" s="84">
        <f>SUM(Daten!P15)</f>
        <v>0</v>
      </c>
      <c r="N15" s="84">
        <f>SUM(Daten!Q15)</f>
        <v>-0.1</v>
      </c>
      <c r="O15" s="84">
        <f t="shared" si="3"/>
        <v>-7.1000000000000005</v>
      </c>
      <c r="P15" s="84">
        <f>SUM(Daten!S15)</f>
        <v>0</v>
      </c>
      <c r="Q15" s="84">
        <f>SUM(Daten!T15)</f>
        <v>0</v>
      </c>
      <c r="R15" s="94">
        <f t="shared" si="4"/>
        <v>0</v>
      </c>
      <c r="S15" s="87"/>
    </row>
    <row r="16" spans="1:19" ht="7.5" customHeight="1">
      <c r="A16" s="85">
        <f>SUM(Daten!D16)</f>
        <v>0</v>
      </c>
      <c r="B16" s="84">
        <f>SUM(Daten!E16)</f>
        <v>0</v>
      </c>
      <c r="C16" s="84">
        <f t="shared" si="5"/>
        <v>-3.799999999999999</v>
      </c>
      <c r="D16" s="84">
        <f>SUM(Daten!G16)</f>
        <v>5.8</v>
      </c>
      <c r="E16" s="84">
        <f>SUM(Daten!H16)</f>
        <v>0</v>
      </c>
      <c r="F16" s="84">
        <f t="shared" si="0"/>
        <v>28</v>
      </c>
      <c r="G16" s="84">
        <f>SUM(Daten!J16)</f>
        <v>0</v>
      </c>
      <c r="H16" s="84">
        <f>SUM(Daten!K16)</f>
        <v>-15.2</v>
      </c>
      <c r="I16" s="84">
        <f t="shared" si="1"/>
        <v>-9.600000000000001</v>
      </c>
      <c r="J16" s="84">
        <f>SUM(Daten!M16)</f>
        <v>8.8</v>
      </c>
      <c r="K16" s="84">
        <f>SUM(Daten!N16)</f>
        <v>0</v>
      </c>
      <c r="L16" s="84">
        <f t="shared" si="2"/>
        <v>-6.800000000000004</v>
      </c>
      <c r="M16" s="84">
        <f>SUM(Daten!P16)</f>
        <v>0.7</v>
      </c>
      <c r="N16" s="84">
        <f>SUM(Daten!Q16)</f>
        <v>0</v>
      </c>
      <c r="O16" s="84">
        <f t="shared" si="3"/>
        <v>-6.4</v>
      </c>
      <c r="P16" s="84">
        <f>SUM(Daten!S16)</f>
        <v>0</v>
      </c>
      <c r="Q16" s="84">
        <f>SUM(Daten!T16)</f>
        <v>0</v>
      </c>
      <c r="R16" s="94">
        <f t="shared" si="4"/>
        <v>0</v>
      </c>
      <c r="S16" s="87"/>
    </row>
    <row r="17" spans="1:19" ht="7.5" customHeight="1">
      <c r="A17" s="85">
        <f>SUM(Daten!D17)</f>
        <v>0</v>
      </c>
      <c r="B17" s="84">
        <f>SUM(Daten!E17)</f>
        <v>-12.2</v>
      </c>
      <c r="C17" s="84">
        <f t="shared" si="5"/>
        <v>-15.999999999999998</v>
      </c>
      <c r="D17" s="84">
        <f>SUM(Daten!G17)</f>
        <v>11.9</v>
      </c>
      <c r="E17" s="84">
        <f>SUM(Daten!H17)</f>
        <v>0</v>
      </c>
      <c r="F17" s="84">
        <f t="shared" si="0"/>
        <v>39.9</v>
      </c>
      <c r="G17" s="84">
        <f>SUM(Daten!J17)</f>
        <v>20.2</v>
      </c>
      <c r="H17" s="84">
        <f>SUM(Daten!K17)</f>
        <v>0</v>
      </c>
      <c r="I17" s="84">
        <f t="shared" si="1"/>
        <v>10.599999999999998</v>
      </c>
      <c r="J17" s="84">
        <f>SUM(Daten!M17)</f>
        <v>0</v>
      </c>
      <c r="K17" s="84">
        <f>SUM(Daten!N17)</f>
        <v>-8.6</v>
      </c>
      <c r="L17" s="84">
        <f t="shared" si="2"/>
        <v>-15.400000000000004</v>
      </c>
      <c r="M17" s="84">
        <f>SUM(Daten!P17)</f>
        <v>0</v>
      </c>
      <c r="N17" s="84">
        <f>SUM(Daten!Q17)</f>
        <v>-11.5</v>
      </c>
      <c r="O17" s="84">
        <f t="shared" si="3"/>
        <v>-17.9</v>
      </c>
      <c r="P17" s="84">
        <f>SUM(Daten!S17)</f>
        <v>0</v>
      </c>
      <c r="Q17" s="84">
        <f>SUM(Daten!T17)</f>
        <v>0</v>
      </c>
      <c r="R17" s="94">
        <f t="shared" si="4"/>
        <v>0</v>
      </c>
      <c r="S17" s="87"/>
    </row>
    <row r="18" spans="1:19" ht="7.5" customHeight="1">
      <c r="A18" s="85">
        <f>SUM(Daten!D18)</f>
        <v>0</v>
      </c>
      <c r="B18" s="84">
        <f>SUM(Daten!E18)</f>
        <v>-4.3</v>
      </c>
      <c r="C18" s="84">
        <f t="shared" si="5"/>
        <v>-20.299999999999997</v>
      </c>
      <c r="D18" s="84">
        <f>SUM(Daten!G18)</f>
        <v>2</v>
      </c>
      <c r="E18" s="84">
        <f>SUM(Daten!H18)</f>
        <v>0</v>
      </c>
      <c r="F18" s="84">
        <f t="shared" si="0"/>
        <v>41.9</v>
      </c>
      <c r="G18" s="84">
        <f>SUM(Daten!J18)</f>
        <v>12.2</v>
      </c>
      <c r="H18" s="84">
        <f>SUM(Daten!K18)</f>
        <v>0</v>
      </c>
      <c r="I18" s="84">
        <f t="shared" si="1"/>
        <v>22.799999999999997</v>
      </c>
      <c r="J18" s="84">
        <f>SUM(Daten!M18)</f>
        <v>0</v>
      </c>
      <c r="K18" s="84">
        <f>SUM(Daten!N18)</f>
        <v>-6.5</v>
      </c>
      <c r="L18" s="84">
        <f t="shared" si="2"/>
        <v>-21.900000000000006</v>
      </c>
      <c r="M18" s="84">
        <f>SUM(Daten!P18)</f>
        <v>0</v>
      </c>
      <c r="N18" s="84">
        <f>SUM(Daten!Q18)</f>
        <v>-3.5</v>
      </c>
      <c r="O18" s="84">
        <f t="shared" si="3"/>
        <v>-21.4</v>
      </c>
      <c r="P18" s="84">
        <f>SUM(Daten!S18)</f>
        <v>0</v>
      </c>
      <c r="Q18" s="84">
        <f>SUM(Daten!T18)</f>
        <v>0</v>
      </c>
      <c r="R18" s="94">
        <f t="shared" si="4"/>
        <v>0</v>
      </c>
      <c r="S18" s="87"/>
    </row>
    <row r="19" spans="1:19" ht="7.5" customHeight="1">
      <c r="A19" s="85">
        <f>SUM(Daten!D19)</f>
        <v>0</v>
      </c>
      <c r="B19" s="84">
        <f>SUM(Daten!E19)</f>
        <v>-3.9</v>
      </c>
      <c r="C19" s="84">
        <f t="shared" si="5"/>
        <v>-24.199999999999996</v>
      </c>
      <c r="D19" s="84">
        <f>SUM(Daten!G19)</f>
        <v>0</v>
      </c>
      <c r="E19" s="84">
        <f>SUM(Daten!H19)</f>
        <v>-1.5</v>
      </c>
      <c r="F19" s="84">
        <f t="shared" si="0"/>
        <v>40.4</v>
      </c>
      <c r="G19" s="84">
        <f>SUM(Daten!J19)</f>
        <v>0</v>
      </c>
      <c r="H19" s="84">
        <f>SUM(Daten!K19)</f>
        <v>-1.5</v>
      </c>
      <c r="I19" s="84">
        <f t="shared" si="1"/>
        <v>21.299999999999997</v>
      </c>
      <c r="J19" s="84">
        <f>SUM(Daten!M19)</f>
        <v>8.9</v>
      </c>
      <c r="K19" s="84">
        <f>SUM(Daten!N19)</f>
        <v>0</v>
      </c>
      <c r="L19" s="84">
        <f t="shared" si="2"/>
        <v>-13.000000000000005</v>
      </c>
      <c r="M19" s="84">
        <f>SUM(Daten!P19)</f>
        <v>0</v>
      </c>
      <c r="N19" s="84">
        <f>SUM(Daten!Q19)</f>
        <v>-2.2</v>
      </c>
      <c r="O19" s="84">
        <f t="shared" si="3"/>
        <v>-23.599999999999998</v>
      </c>
      <c r="P19" s="84">
        <f>SUM(Daten!S19)</f>
        <v>0</v>
      </c>
      <c r="Q19" s="84">
        <f>SUM(Daten!T19)</f>
        <v>0</v>
      </c>
      <c r="R19" s="94">
        <f t="shared" si="4"/>
        <v>0</v>
      </c>
      <c r="S19" s="87"/>
    </row>
    <row r="20" spans="1:19" ht="7.5" customHeight="1">
      <c r="A20" s="85">
        <f>SUM(Daten!D20)</f>
        <v>5.3</v>
      </c>
      <c r="B20" s="84">
        <f>SUM(Daten!E20)</f>
        <v>0</v>
      </c>
      <c r="C20" s="84">
        <f t="shared" si="5"/>
        <v>-18.899999999999995</v>
      </c>
      <c r="D20" s="84">
        <f>SUM(Daten!G20)</f>
        <v>2</v>
      </c>
      <c r="E20" s="84">
        <f>SUM(Daten!H20)</f>
        <v>0</v>
      </c>
      <c r="F20" s="84">
        <f t="shared" si="0"/>
        <v>42.4</v>
      </c>
      <c r="G20" s="84">
        <f>SUM(Daten!J20)</f>
        <v>2.2</v>
      </c>
      <c r="H20" s="84">
        <f>SUM(Daten!K20)</f>
        <v>0</v>
      </c>
      <c r="I20" s="84">
        <f t="shared" si="1"/>
        <v>23.499999999999996</v>
      </c>
      <c r="J20" s="84">
        <f>SUM(Daten!M20)</f>
        <v>0</v>
      </c>
      <c r="K20" s="84">
        <f>SUM(Daten!N20)</f>
        <v>-6.5</v>
      </c>
      <c r="L20" s="84">
        <f t="shared" si="2"/>
        <v>-19.500000000000007</v>
      </c>
      <c r="M20" s="84">
        <f>SUM(Daten!P20)</f>
        <v>0</v>
      </c>
      <c r="N20" s="84">
        <f>SUM(Daten!Q20)</f>
        <v>-3</v>
      </c>
      <c r="O20" s="84">
        <f t="shared" si="3"/>
        <v>-26.599999999999998</v>
      </c>
      <c r="P20" s="84">
        <f>SUM(Daten!S20)</f>
        <v>0</v>
      </c>
      <c r="Q20" s="84">
        <f>SUM(Daten!T20)</f>
        <v>0</v>
      </c>
      <c r="R20" s="94">
        <f t="shared" si="4"/>
        <v>0</v>
      </c>
      <c r="S20" s="87"/>
    </row>
    <row r="21" spans="1:19" ht="7.5" customHeight="1">
      <c r="A21" s="85">
        <f>SUM(Daten!D21)</f>
        <v>0</v>
      </c>
      <c r="B21" s="84">
        <f>SUM(Daten!E21)</f>
        <v>-1.3</v>
      </c>
      <c r="C21" s="84">
        <f t="shared" si="5"/>
        <v>-20.199999999999996</v>
      </c>
      <c r="D21" s="84">
        <f>SUM(Daten!G21)</f>
        <v>2.2</v>
      </c>
      <c r="E21" s="84">
        <f>SUM(Daten!H21)</f>
        <v>0</v>
      </c>
      <c r="F21" s="84">
        <f t="shared" si="0"/>
        <v>44.6</v>
      </c>
      <c r="G21" s="84">
        <f>SUM(Daten!J21)</f>
        <v>0</v>
      </c>
      <c r="H21" s="84">
        <f>SUM(Daten!K21)</f>
        <v>-0.4</v>
      </c>
      <c r="I21" s="84">
        <f t="shared" si="1"/>
        <v>23.099999999999998</v>
      </c>
      <c r="J21" s="84">
        <f>SUM(Daten!M21)</f>
        <v>0</v>
      </c>
      <c r="K21" s="84">
        <f>SUM(Daten!N21)</f>
        <v>-2.4</v>
      </c>
      <c r="L21" s="84">
        <f t="shared" si="2"/>
        <v>-21.900000000000006</v>
      </c>
      <c r="M21" s="84">
        <f>SUM(Daten!P21)</f>
        <v>1.9</v>
      </c>
      <c r="N21" s="84">
        <f>SUM(Daten!Q21)</f>
        <v>0</v>
      </c>
      <c r="O21" s="84">
        <f t="shared" si="3"/>
        <v>-24.7</v>
      </c>
      <c r="P21" s="84">
        <f>SUM(Daten!S21)</f>
        <v>0</v>
      </c>
      <c r="Q21" s="84">
        <f>SUM(Daten!T21)</f>
        <v>0</v>
      </c>
      <c r="R21" s="94">
        <f t="shared" si="4"/>
        <v>0</v>
      </c>
      <c r="S21" s="87"/>
    </row>
    <row r="22" spans="1:19" ht="7.5" customHeight="1">
      <c r="A22" s="85">
        <f>SUM(Daten!D22)</f>
        <v>0</v>
      </c>
      <c r="B22" s="84">
        <f>SUM(Daten!E22)</f>
        <v>0</v>
      </c>
      <c r="C22" s="84">
        <f t="shared" si="5"/>
        <v>-20.199999999999996</v>
      </c>
      <c r="D22" s="84">
        <f>SUM(Daten!G22)</f>
        <v>8.3</v>
      </c>
      <c r="E22" s="84">
        <f>SUM(Daten!H22)</f>
        <v>0</v>
      </c>
      <c r="F22" s="84">
        <f t="shared" si="0"/>
        <v>52.900000000000006</v>
      </c>
      <c r="G22" s="84">
        <f>SUM(Daten!J22)</f>
        <v>0.2</v>
      </c>
      <c r="H22" s="84">
        <f>SUM(Daten!K22)</f>
        <v>0</v>
      </c>
      <c r="I22" s="84">
        <f t="shared" si="1"/>
        <v>23.299999999999997</v>
      </c>
      <c r="J22" s="84">
        <f>SUM(Daten!M22)</f>
        <v>6.1</v>
      </c>
      <c r="K22" s="84">
        <f>SUM(Daten!N22)</f>
        <v>0</v>
      </c>
      <c r="L22" s="84">
        <f t="shared" si="2"/>
        <v>-15.800000000000006</v>
      </c>
      <c r="M22" s="84">
        <f>SUM(Daten!P22)</f>
        <v>0</v>
      </c>
      <c r="N22" s="84">
        <f>SUM(Daten!Q22)</f>
        <v>-14.6</v>
      </c>
      <c r="O22" s="84">
        <f t="shared" si="3"/>
        <v>-39.3</v>
      </c>
      <c r="P22" s="84">
        <f>SUM(Daten!S22)</f>
        <v>0</v>
      </c>
      <c r="Q22" s="84">
        <f>SUM(Daten!T22)</f>
        <v>0</v>
      </c>
      <c r="R22" s="94">
        <f t="shared" si="4"/>
        <v>0</v>
      </c>
      <c r="S22" s="87"/>
    </row>
    <row r="23" spans="1:19" ht="7.5" customHeight="1">
      <c r="A23" s="85">
        <f>SUM(Daten!D23)</f>
        <v>0.3</v>
      </c>
      <c r="B23" s="84">
        <f>SUM(Daten!E23)</f>
        <v>0</v>
      </c>
      <c r="C23" s="84">
        <f t="shared" si="5"/>
        <v>-19.899999999999995</v>
      </c>
      <c r="D23" s="84">
        <f>SUM(Daten!G23)</f>
        <v>0.5</v>
      </c>
      <c r="E23" s="84">
        <f>SUM(Daten!H23)</f>
        <v>0</v>
      </c>
      <c r="F23" s="84">
        <f t="shared" si="0"/>
        <v>53.400000000000006</v>
      </c>
      <c r="G23" s="84">
        <f>SUM(Daten!J23)</f>
        <v>4.6</v>
      </c>
      <c r="H23" s="84">
        <f>SUM(Daten!K23)</f>
        <v>0</v>
      </c>
      <c r="I23" s="84">
        <f t="shared" si="1"/>
        <v>27.9</v>
      </c>
      <c r="J23" s="84">
        <f>SUM(Daten!M23)</f>
        <v>0</v>
      </c>
      <c r="K23" s="84">
        <f>SUM(Daten!N23)</f>
        <v>-0.5</v>
      </c>
      <c r="L23" s="84">
        <f t="shared" si="2"/>
        <v>-16.300000000000004</v>
      </c>
      <c r="M23" s="84">
        <f>SUM(Daten!P23)</f>
        <v>0</v>
      </c>
      <c r="N23" s="84">
        <f>SUM(Daten!Q23)</f>
        <v>-8.2</v>
      </c>
      <c r="O23" s="84">
        <f t="shared" si="3"/>
        <v>-47.5</v>
      </c>
      <c r="P23" s="84">
        <f>SUM(Daten!S23)</f>
        <v>0</v>
      </c>
      <c r="Q23" s="84">
        <f>SUM(Daten!T23)</f>
        <v>0</v>
      </c>
      <c r="R23" s="94">
        <f t="shared" si="4"/>
        <v>0</v>
      </c>
      <c r="S23" s="87"/>
    </row>
    <row r="24" spans="1:19" ht="7.5" customHeight="1">
      <c r="A24" s="85">
        <f>SUM(Daten!D24)</f>
        <v>0</v>
      </c>
      <c r="B24" s="84">
        <f>SUM(Daten!E24)</f>
        <v>-0.2</v>
      </c>
      <c r="C24" s="84">
        <f t="shared" si="5"/>
        <v>-20.099999999999994</v>
      </c>
      <c r="D24" s="84">
        <f>SUM(Daten!G24)</f>
        <v>0</v>
      </c>
      <c r="E24" s="84">
        <f>SUM(Daten!H24)</f>
        <v>-0.5</v>
      </c>
      <c r="F24" s="84">
        <f t="shared" si="0"/>
        <v>52.900000000000006</v>
      </c>
      <c r="G24" s="84">
        <f>SUM(Daten!J24)</f>
        <v>6.5</v>
      </c>
      <c r="H24" s="84">
        <f>SUM(Daten!K24)</f>
        <v>0</v>
      </c>
      <c r="I24" s="84">
        <f t="shared" si="1"/>
        <v>34.4</v>
      </c>
      <c r="J24" s="84">
        <f>SUM(Daten!M24)</f>
        <v>1.5</v>
      </c>
      <c r="K24" s="84">
        <f>SUM(Daten!N24)</f>
        <v>0</v>
      </c>
      <c r="L24" s="84">
        <f t="shared" si="2"/>
        <v>-14.800000000000004</v>
      </c>
      <c r="M24" s="84">
        <f>SUM(Daten!P24)</f>
        <v>0</v>
      </c>
      <c r="N24" s="84">
        <f>SUM(Daten!Q24)</f>
        <v>-7.3</v>
      </c>
      <c r="O24" s="84">
        <f t="shared" si="3"/>
        <v>-54.8</v>
      </c>
      <c r="P24" s="84">
        <f>SUM(Daten!S24)</f>
        <v>0</v>
      </c>
      <c r="Q24" s="84">
        <f>SUM(Daten!T24)</f>
        <v>0</v>
      </c>
      <c r="R24" s="94">
        <f t="shared" si="4"/>
        <v>0</v>
      </c>
      <c r="S24" s="87"/>
    </row>
    <row r="25" spans="1:19" ht="7.5" customHeight="1">
      <c r="A25" s="85">
        <f>SUM(Daten!D25)</f>
        <v>0</v>
      </c>
      <c r="B25" s="84">
        <f>SUM(Daten!E25)</f>
        <v>0</v>
      </c>
      <c r="C25" s="84">
        <f t="shared" si="5"/>
        <v>-20.099999999999994</v>
      </c>
      <c r="D25" s="84">
        <f>SUM(Daten!G25)</f>
        <v>0</v>
      </c>
      <c r="E25" s="84">
        <f>SUM(Daten!H25)</f>
        <v>0</v>
      </c>
      <c r="F25" s="84">
        <f t="shared" si="0"/>
        <v>52.900000000000006</v>
      </c>
      <c r="G25" s="84">
        <f>SUM(Daten!J25)</f>
        <v>0</v>
      </c>
      <c r="H25" s="84">
        <f>SUM(Daten!K25)</f>
        <v>0</v>
      </c>
      <c r="I25" s="84">
        <f t="shared" si="1"/>
        <v>34.4</v>
      </c>
      <c r="J25" s="84">
        <f>SUM(Daten!M25)</f>
        <v>0</v>
      </c>
      <c r="K25" s="84">
        <f>SUM(Daten!N25)</f>
        <v>0</v>
      </c>
      <c r="L25" s="84">
        <f t="shared" si="2"/>
        <v>-14.800000000000004</v>
      </c>
      <c r="M25" s="84">
        <f>SUM(Daten!P25)</f>
        <v>0</v>
      </c>
      <c r="N25" s="84">
        <f>SUM(Daten!Q25)</f>
        <v>0</v>
      </c>
      <c r="O25" s="84">
        <f t="shared" si="3"/>
        <v>-54.8</v>
      </c>
      <c r="P25" s="84">
        <f>SUM(Daten!S25)</f>
        <v>0</v>
      </c>
      <c r="Q25" s="84">
        <f>SUM(Daten!T25)</f>
        <v>0</v>
      </c>
      <c r="R25" s="94">
        <f t="shared" si="4"/>
        <v>0</v>
      </c>
      <c r="S25" s="87"/>
    </row>
    <row r="26" spans="1:19" ht="7.5" customHeight="1">
      <c r="A26" s="85">
        <f>SUM(Daten!D26)</f>
        <v>0</v>
      </c>
      <c r="B26" s="84">
        <f>SUM(Daten!E26)</f>
        <v>-11.3</v>
      </c>
      <c r="C26" s="84">
        <f t="shared" si="5"/>
        <v>-31.399999999999995</v>
      </c>
      <c r="D26" s="84">
        <f>SUM(Daten!G26)</f>
        <v>16.4</v>
      </c>
      <c r="E26" s="84">
        <f>SUM(Daten!H26)</f>
        <v>0</v>
      </c>
      <c r="F26" s="84">
        <f t="shared" si="0"/>
        <v>69.30000000000001</v>
      </c>
      <c r="G26" s="84">
        <f>SUM(Daten!J26)</f>
        <v>0</v>
      </c>
      <c r="H26" s="84">
        <f>SUM(Daten!K26)</f>
        <v>-9.5</v>
      </c>
      <c r="I26" s="84">
        <f t="shared" si="1"/>
        <v>24.9</v>
      </c>
      <c r="J26" s="84">
        <f>SUM(Daten!M26)</f>
        <v>0</v>
      </c>
      <c r="K26" s="84">
        <f>SUM(Daten!N26)</f>
        <v>-11.2</v>
      </c>
      <c r="L26" s="84">
        <f t="shared" si="2"/>
        <v>-26.000000000000004</v>
      </c>
      <c r="M26" s="84">
        <f>SUM(Daten!P26)</f>
        <v>15.7</v>
      </c>
      <c r="N26" s="84">
        <f>SUM(Daten!Q26)</f>
        <v>0</v>
      </c>
      <c r="O26" s="84">
        <f t="shared" si="3"/>
        <v>-39.099999999999994</v>
      </c>
      <c r="P26" s="84">
        <f>SUM(Daten!S26)</f>
        <v>0</v>
      </c>
      <c r="Q26" s="84">
        <f>SUM(Daten!T26)</f>
        <v>0</v>
      </c>
      <c r="R26" s="94">
        <f t="shared" si="4"/>
        <v>0</v>
      </c>
      <c r="S26" s="87"/>
    </row>
    <row r="27" spans="1:19" ht="7.5" customHeight="1">
      <c r="A27" s="85">
        <f>SUM(Daten!D27)</f>
        <v>0</v>
      </c>
      <c r="B27" s="84">
        <f>SUM(Daten!E27)</f>
        <v>-2.7</v>
      </c>
      <c r="C27" s="84">
        <f t="shared" si="5"/>
        <v>-34.099999999999994</v>
      </c>
      <c r="D27" s="84">
        <f>SUM(Daten!G27)</f>
        <v>0</v>
      </c>
      <c r="E27" s="84">
        <f>SUM(Daten!H27)</f>
        <v>0</v>
      </c>
      <c r="F27" s="84">
        <f t="shared" si="0"/>
        <v>69.30000000000001</v>
      </c>
      <c r="G27" s="84">
        <f>SUM(Daten!J27)</f>
        <v>1.7</v>
      </c>
      <c r="H27" s="84">
        <f>SUM(Daten!K27)</f>
        <v>0</v>
      </c>
      <c r="I27" s="84">
        <f t="shared" si="1"/>
        <v>26.599999999999998</v>
      </c>
      <c r="J27" s="84">
        <f>SUM(Daten!M27)</f>
        <v>1.2</v>
      </c>
      <c r="K27" s="84">
        <f>SUM(Daten!N27)</f>
        <v>0</v>
      </c>
      <c r="L27" s="84">
        <f t="shared" si="2"/>
        <v>-24.800000000000004</v>
      </c>
      <c r="M27" s="84">
        <f>SUM(Daten!P27)</f>
        <v>0</v>
      </c>
      <c r="N27" s="84">
        <f>SUM(Daten!Q27)</f>
        <v>-0.2</v>
      </c>
      <c r="O27" s="84">
        <f t="shared" si="3"/>
        <v>-39.3</v>
      </c>
      <c r="P27" s="84">
        <f>SUM(Daten!S27)</f>
        <v>0</v>
      </c>
      <c r="Q27" s="84">
        <f>SUM(Daten!T27)</f>
        <v>0</v>
      </c>
      <c r="R27" s="94">
        <f t="shared" si="4"/>
        <v>0</v>
      </c>
      <c r="S27" s="87"/>
    </row>
    <row r="28" spans="1:19" ht="7.5" customHeight="1">
      <c r="A28" s="85">
        <f>SUM(Daten!D28)</f>
        <v>0</v>
      </c>
      <c r="B28" s="84">
        <f>SUM(Daten!E28)</f>
        <v>-1.6</v>
      </c>
      <c r="C28" s="84">
        <f t="shared" si="5"/>
        <v>-35.699999999999996</v>
      </c>
      <c r="D28" s="84">
        <f>SUM(Daten!G28)</f>
        <v>0</v>
      </c>
      <c r="E28" s="84">
        <f>SUM(Daten!H28)</f>
        <v>0</v>
      </c>
      <c r="F28" s="84">
        <f t="shared" si="0"/>
        <v>69.30000000000001</v>
      </c>
      <c r="G28" s="84">
        <f>SUM(Daten!J28)</f>
        <v>0</v>
      </c>
      <c r="H28" s="84">
        <f>SUM(Daten!K28)</f>
        <v>-6.4</v>
      </c>
      <c r="I28" s="84">
        <f t="shared" si="1"/>
        <v>20.199999999999996</v>
      </c>
      <c r="J28" s="84">
        <f>SUM(Daten!M28)</f>
        <v>0</v>
      </c>
      <c r="K28" s="84">
        <f>SUM(Daten!N28)</f>
        <v>-7.6</v>
      </c>
      <c r="L28" s="84">
        <f t="shared" si="2"/>
        <v>-32.400000000000006</v>
      </c>
      <c r="M28" s="84">
        <f>SUM(Daten!P28)</f>
        <v>14.6</v>
      </c>
      <c r="N28" s="84">
        <f>SUM(Daten!Q28)</f>
        <v>0</v>
      </c>
      <c r="O28" s="84">
        <f t="shared" si="3"/>
        <v>-24.699999999999996</v>
      </c>
      <c r="P28" s="84">
        <f>SUM(Daten!S28)</f>
        <v>0</v>
      </c>
      <c r="Q28" s="84">
        <f>SUM(Daten!T28)</f>
        <v>0</v>
      </c>
      <c r="R28" s="94">
        <f t="shared" si="4"/>
        <v>0</v>
      </c>
      <c r="S28" s="87"/>
    </row>
    <row r="29" spans="1:19" ht="7.5" customHeight="1">
      <c r="A29" s="85">
        <f>SUM(Daten!D29)</f>
        <v>0</v>
      </c>
      <c r="B29" s="84">
        <f>SUM(Daten!E29)</f>
        <v>-9.6</v>
      </c>
      <c r="C29" s="84">
        <f t="shared" si="5"/>
        <v>-45.3</v>
      </c>
      <c r="D29" s="84">
        <f>SUM(Daten!G29)</f>
        <v>0</v>
      </c>
      <c r="E29" s="84">
        <f>SUM(Daten!H29)</f>
        <v>0</v>
      </c>
      <c r="F29" s="84">
        <f t="shared" si="0"/>
        <v>69.30000000000001</v>
      </c>
      <c r="G29" s="84">
        <f>SUM(Daten!J29)</f>
        <v>8.4</v>
      </c>
      <c r="H29" s="84">
        <f>SUM(Daten!K29)</f>
        <v>0</v>
      </c>
      <c r="I29" s="84">
        <f t="shared" si="1"/>
        <v>28.599999999999994</v>
      </c>
      <c r="J29" s="84">
        <f>SUM(Daten!M29)</f>
        <v>0</v>
      </c>
      <c r="K29" s="84">
        <f>SUM(Daten!N29)</f>
        <v>-4.5</v>
      </c>
      <c r="L29" s="84">
        <f t="shared" si="2"/>
        <v>-36.900000000000006</v>
      </c>
      <c r="M29" s="84">
        <f>SUM(Daten!P29)</f>
        <v>5.7</v>
      </c>
      <c r="N29" s="84">
        <f>SUM(Daten!Q29)</f>
        <v>0</v>
      </c>
      <c r="O29" s="84">
        <f t="shared" si="3"/>
        <v>-18.999999999999996</v>
      </c>
      <c r="P29" s="84">
        <f>SUM(Daten!S29)</f>
        <v>0</v>
      </c>
      <c r="Q29" s="84">
        <f>SUM(Daten!T29)</f>
        <v>0</v>
      </c>
      <c r="R29" s="94">
        <f t="shared" si="4"/>
        <v>0</v>
      </c>
      <c r="S29" s="87"/>
    </row>
    <row r="30" spans="1:19" ht="7.5" customHeight="1">
      <c r="A30" s="85">
        <f>SUM(Daten!D30)</f>
        <v>0</v>
      </c>
      <c r="B30" s="84">
        <f>SUM(Daten!E30)</f>
        <v>0</v>
      </c>
      <c r="C30" s="84">
        <f t="shared" si="5"/>
        <v>-45.3</v>
      </c>
      <c r="D30" s="84">
        <f>SUM(Daten!G30)</f>
        <v>0</v>
      </c>
      <c r="E30" s="84">
        <f>SUM(Daten!H30)</f>
        <v>0</v>
      </c>
      <c r="F30" s="84">
        <f t="shared" si="0"/>
        <v>69.30000000000001</v>
      </c>
      <c r="G30" s="84">
        <f>SUM(Daten!J30)</f>
        <v>2.1</v>
      </c>
      <c r="H30" s="84">
        <f>SUM(Daten!K30)</f>
        <v>0</v>
      </c>
      <c r="I30" s="84">
        <f t="shared" si="1"/>
        <v>30.699999999999996</v>
      </c>
      <c r="J30" s="84">
        <f>SUM(Daten!M30)</f>
        <v>0</v>
      </c>
      <c r="K30" s="84">
        <f>SUM(Daten!N30)</f>
        <v>-8.9</v>
      </c>
      <c r="L30" s="84">
        <f t="shared" si="2"/>
        <v>-45.800000000000004</v>
      </c>
      <c r="M30" s="84">
        <f>SUM(Daten!P30)</f>
        <v>4.7</v>
      </c>
      <c r="N30" s="84">
        <f>SUM(Daten!Q30)</f>
        <v>0</v>
      </c>
      <c r="O30" s="84">
        <f t="shared" si="3"/>
        <v>-14.299999999999997</v>
      </c>
      <c r="P30" s="84">
        <f>SUM(Daten!S30)</f>
        <v>3.2</v>
      </c>
      <c r="Q30" s="84">
        <f>SUM(Daten!T30)</f>
        <v>0</v>
      </c>
      <c r="R30" s="94">
        <f t="shared" si="4"/>
        <v>3.2</v>
      </c>
      <c r="S30" s="87"/>
    </row>
    <row r="31" spans="1:19" ht="7.5" customHeight="1">
      <c r="A31" s="85">
        <f>SUM(Daten!D31)</f>
        <v>0</v>
      </c>
      <c r="B31" s="84">
        <f>SUM(Daten!E31)</f>
        <v>-0.1</v>
      </c>
      <c r="C31" s="84">
        <f t="shared" si="5"/>
        <v>-45.4</v>
      </c>
      <c r="D31" s="84">
        <f>SUM(Daten!G31)</f>
        <v>10.8</v>
      </c>
      <c r="E31" s="84">
        <f>SUM(Daten!H31)</f>
        <v>0</v>
      </c>
      <c r="F31" s="84">
        <f t="shared" si="0"/>
        <v>80.10000000000001</v>
      </c>
      <c r="G31" s="84">
        <f>SUM(Daten!J31)</f>
        <v>0</v>
      </c>
      <c r="H31" s="84">
        <f>SUM(Daten!K31)</f>
        <v>-18.2</v>
      </c>
      <c r="I31" s="84">
        <f t="shared" si="1"/>
        <v>12.499999999999996</v>
      </c>
      <c r="J31" s="84">
        <f>SUM(Daten!M31)</f>
        <v>7.4</v>
      </c>
      <c r="K31" s="84">
        <f>SUM(Daten!N31)</f>
        <v>0</v>
      </c>
      <c r="L31" s="84">
        <f t="shared" si="2"/>
        <v>-38.400000000000006</v>
      </c>
      <c r="M31" s="84">
        <f>SUM(Daten!P31)</f>
        <v>0</v>
      </c>
      <c r="N31" s="84">
        <f>SUM(Daten!Q31)</f>
        <v>0</v>
      </c>
      <c r="O31" s="84">
        <f t="shared" si="3"/>
        <v>-14.299999999999997</v>
      </c>
      <c r="P31" s="84">
        <f>SUM(Daten!S31)</f>
        <v>0</v>
      </c>
      <c r="Q31" s="84">
        <f>SUM(Daten!T31)</f>
        <v>0</v>
      </c>
      <c r="R31" s="94">
        <f t="shared" si="4"/>
        <v>3.2</v>
      </c>
      <c r="S31" s="87"/>
    </row>
    <row r="32" spans="1:19" ht="7.5" customHeight="1">
      <c r="A32" s="85">
        <f>SUM(Daten!D32)</f>
        <v>3.5</v>
      </c>
      <c r="B32" s="84">
        <f>SUM(Daten!E32)</f>
        <v>0</v>
      </c>
      <c r="C32" s="84">
        <f t="shared" si="5"/>
        <v>-41.9</v>
      </c>
      <c r="D32" s="84">
        <f>SUM(Daten!G32)</f>
        <v>0</v>
      </c>
      <c r="E32" s="84">
        <f>SUM(Daten!H32)</f>
        <v>-4</v>
      </c>
      <c r="F32" s="84">
        <f t="shared" si="0"/>
        <v>76.10000000000001</v>
      </c>
      <c r="G32" s="84">
        <f>SUM(Daten!J32)</f>
        <v>0</v>
      </c>
      <c r="H32" s="84">
        <f>SUM(Daten!K32)</f>
        <v>0</v>
      </c>
      <c r="I32" s="84">
        <f t="shared" si="1"/>
        <v>12.499999999999996</v>
      </c>
      <c r="J32" s="84">
        <f>SUM(Daten!M32)</f>
        <v>0</v>
      </c>
      <c r="K32" s="84">
        <f>SUM(Daten!N32)</f>
        <v>-3.2</v>
      </c>
      <c r="L32" s="84">
        <f t="shared" si="2"/>
        <v>-41.60000000000001</v>
      </c>
      <c r="M32" s="84">
        <f>SUM(Daten!P32)</f>
        <v>3.5</v>
      </c>
      <c r="N32" s="84">
        <f>SUM(Daten!Q32)</f>
        <v>0</v>
      </c>
      <c r="O32" s="84">
        <f t="shared" si="3"/>
        <v>-10.799999999999997</v>
      </c>
      <c r="P32" s="84">
        <f>SUM(Daten!S32)</f>
        <v>0</v>
      </c>
      <c r="Q32" s="84">
        <f>SUM(Daten!T32)</f>
        <v>0</v>
      </c>
      <c r="R32" s="94">
        <f t="shared" si="4"/>
        <v>3.2</v>
      </c>
      <c r="S32" s="87"/>
    </row>
    <row r="33" spans="1:19" ht="7.5" customHeight="1">
      <c r="A33" s="85">
        <f>SUM(Daten!D33)</f>
        <v>0</v>
      </c>
      <c r="B33" s="84">
        <f>SUM(Daten!E33)</f>
        <v>0</v>
      </c>
      <c r="C33" s="84">
        <f t="shared" si="5"/>
        <v>-41.9</v>
      </c>
      <c r="D33" s="84">
        <f>SUM(Daten!G33)</f>
        <v>0</v>
      </c>
      <c r="E33" s="84">
        <f>SUM(Daten!H33)</f>
        <v>0</v>
      </c>
      <c r="F33" s="84">
        <f t="shared" si="0"/>
        <v>76.10000000000001</v>
      </c>
      <c r="G33" s="84">
        <f>SUM(Daten!J33)</f>
        <v>0</v>
      </c>
      <c r="H33" s="84">
        <f>SUM(Daten!K33)</f>
        <v>0</v>
      </c>
      <c r="I33" s="84">
        <f t="shared" si="1"/>
        <v>12.499999999999996</v>
      </c>
      <c r="J33" s="84">
        <f>SUM(Daten!M33)</f>
        <v>0</v>
      </c>
      <c r="K33" s="84">
        <f>SUM(Daten!N33)</f>
        <v>0</v>
      </c>
      <c r="L33" s="84">
        <f t="shared" si="2"/>
        <v>-41.60000000000001</v>
      </c>
      <c r="M33" s="84">
        <f>SUM(Daten!P33)</f>
        <v>0</v>
      </c>
      <c r="N33" s="84">
        <f>SUM(Daten!Q33)</f>
        <v>0</v>
      </c>
      <c r="O33" s="84">
        <f t="shared" si="3"/>
        <v>-10.799999999999997</v>
      </c>
      <c r="P33" s="84">
        <f>SUM(Daten!S33)</f>
        <v>0</v>
      </c>
      <c r="Q33" s="84">
        <f>SUM(Daten!T33)</f>
        <v>0</v>
      </c>
      <c r="R33" s="94">
        <f t="shared" si="4"/>
        <v>3.2</v>
      </c>
      <c r="S33" s="87"/>
    </row>
    <row r="34" spans="1:19" ht="7.5" customHeight="1">
      <c r="A34" s="85">
        <f>SUM(Daten!D34)</f>
        <v>0</v>
      </c>
      <c r="B34" s="84">
        <f>SUM(Daten!E34)</f>
        <v>-1.5</v>
      </c>
      <c r="C34" s="84">
        <f t="shared" si="5"/>
        <v>-43.4</v>
      </c>
      <c r="D34" s="84">
        <f>SUM(Daten!G34)</f>
        <v>0</v>
      </c>
      <c r="E34" s="84">
        <f>SUM(Daten!H34)</f>
        <v>-4.5</v>
      </c>
      <c r="F34" s="84">
        <f t="shared" si="0"/>
        <v>71.60000000000001</v>
      </c>
      <c r="G34" s="84">
        <f>SUM(Daten!J34)</f>
        <v>0</v>
      </c>
      <c r="H34" s="84">
        <f>SUM(Daten!K34)</f>
        <v>0</v>
      </c>
      <c r="I34" s="84">
        <f t="shared" si="1"/>
        <v>12.499999999999996</v>
      </c>
      <c r="J34" s="84">
        <f>SUM(Daten!M34)</f>
        <v>1.5</v>
      </c>
      <c r="K34" s="84">
        <f>SUM(Daten!N34)</f>
        <v>0</v>
      </c>
      <c r="L34" s="84">
        <f t="shared" si="2"/>
        <v>-40.10000000000001</v>
      </c>
      <c r="M34" s="84">
        <f>SUM(Daten!P34)</f>
        <v>4.7</v>
      </c>
      <c r="N34" s="84">
        <f>SUM(Daten!Q34)</f>
        <v>0</v>
      </c>
      <c r="O34" s="84">
        <f t="shared" si="3"/>
        <v>-6.099999999999997</v>
      </c>
      <c r="P34" s="84">
        <f>SUM(Daten!S34)</f>
        <v>0</v>
      </c>
      <c r="Q34" s="84">
        <f>SUM(Daten!T34)</f>
        <v>0</v>
      </c>
      <c r="R34" s="94">
        <f t="shared" si="4"/>
        <v>3.2</v>
      </c>
      <c r="S34" s="87"/>
    </row>
    <row r="35" spans="1:19" ht="7.5" customHeight="1">
      <c r="A35" s="85">
        <f>SUM(Daten!D35)</f>
        <v>0</v>
      </c>
      <c r="B35" s="84">
        <f>SUM(Daten!E35)</f>
        <v>0</v>
      </c>
      <c r="C35" s="84">
        <f t="shared" si="5"/>
        <v>-43.4</v>
      </c>
      <c r="D35" s="84">
        <f>SUM(Daten!G35)</f>
        <v>0</v>
      </c>
      <c r="E35" s="84">
        <f>SUM(Daten!H35)</f>
        <v>0</v>
      </c>
      <c r="F35" s="84">
        <f t="shared" si="0"/>
        <v>71.60000000000001</v>
      </c>
      <c r="G35" s="84">
        <f>SUM(Daten!J35)</f>
        <v>0</v>
      </c>
      <c r="H35" s="84">
        <f>SUM(Daten!K35)</f>
        <v>0</v>
      </c>
      <c r="I35" s="84">
        <f t="shared" si="1"/>
        <v>12.499999999999996</v>
      </c>
      <c r="J35" s="84">
        <f>SUM(Daten!M35)</f>
        <v>0</v>
      </c>
      <c r="K35" s="84">
        <f>SUM(Daten!N35)</f>
        <v>0</v>
      </c>
      <c r="L35" s="84">
        <f t="shared" si="2"/>
        <v>-40.10000000000001</v>
      </c>
      <c r="M35" s="84">
        <f>SUM(Daten!P35)</f>
        <v>0</v>
      </c>
      <c r="N35" s="84">
        <f>SUM(Daten!Q35)</f>
        <v>0</v>
      </c>
      <c r="O35" s="84">
        <f t="shared" si="3"/>
        <v>-6.099999999999997</v>
      </c>
      <c r="P35" s="84">
        <f>SUM(Daten!S35)</f>
        <v>0</v>
      </c>
      <c r="Q35" s="84">
        <f>SUM(Daten!T35)</f>
        <v>0</v>
      </c>
      <c r="R35" s="94">
        <f t="shared" si="4"/>
        <v>3.2</v>
      </c>
      <c r="S35" s="87"/>
    </row>
    <row r="36" spans="1:19" ht="7.5" customHeight="1">
      <c r="A36" s="85">
        <f>SUM(Daten!D36)</f>
        <v>0</v>
      </c>
      <c r="B36" s="84">
        <f>SUM(Daten!E36)</f>
        <v>-11.2</v>
      </c>
      <c r="C36" s="84">
        <f t="shared" si="5"/>
        <v>-54.599999999999994</v>
      </c>
      <c r="D36" s="84">
        <f>SUM(Daten!G36)</f>
        <v>0</v>
      </c>
      <c r="E36" s="84">
        <f>SUM(Daten!H36)</f>
        <v>-3.9</v>
      </c>
      <c r="F36" s="84">
        <f t="shared" si="0"/>
        <v>67.7</v>
      </c>
      <c r="G36" s="84">
        <f>SUM(Daten!J36)</f>
        <v>4.6</v>
      </c>
      <c r="H36" s="84">
        <f>SUM(Daten!K36)</f>
        <v>0</v>
      </c>
      <c r="I36" s="84">
        <f t="shared" si="1"/>
        <v>17.099999999999994</v>
      </c>
      <c r="J36" s="84">
        <f>SUM(Daten!M36)</f>
        <v>0.9</v>
      </c>
      <c r="K36" s="84">
        <f>SUM(Daten!N36)</f>
        <v>0</v>
      </c>
      <c r="L36" s="84">
        <f t="shared" si="2"/>
        <v>-39.20000000000001</v>
      </c>
      <c r="M36" s="84">
        <f>SUM(Daten!P36)</f>
        <v>9.6</v>
      </c>
      <c r="N36" s="84">
        <f>SUM(Daten!Q36)</f>
        <v>0</v>
      </c>
      <c r="O36" s="84">
        <f t="shared" si="3"/>
        <v>3.5000000000000027</v>
      </c>
      <c r="P36" s="84">
        <f>SUM(Daten!S36)</f>
        <v>0</v>
      </c>
      <c r="Q36" s="84">
        <f>SUM(Daten!T36)</f>
        <v>0</v>
      </c>
      <c r="R36" s="94">
        <f t="shared" si="4"/>
        <v>3.2</v>
      </c>
      <c r="S36" s="87"/>
    </row>
    <row r="37" spans="1:19" ht="7.5" customHeight="1">
      <c r="A37" s="85">
        <f>SUM(Daten!D37)</f>
        <v>0</v>
      </c>
      <c r="B37" s="84">
        <f>SUM(Daten!E37)</f>
        <v>0</v>
      </c>
      <c r="C37" s="84">
        <f t="shared" si="5"/>
        <v>-54.599999999999994</v>
      </c>
      <c r="D37" s="84">
        <f>SUM(Daten!G37)</f>
        <v>0</v>
      </c>
      <c r="E37" s="84">
        <f>SUM(Daten!H37)</f>
        <v>-5.1</v>
      </c>
      <c r="F37" s="84">
        <f t="shared" si="0"/>
        <v>62.6</v>
      </c>
      <c r="G37" s="84">
        <f>SUM(Daten!J37)</f>
        <v>0</v>
      </c>
      <c r="H37" s="84">
        <f>SUM(Daten!K37)</f>
        <v>-7.4</v>
      </c>
      <c r="I37" s="84">
        <f t="shared" si="1"/>
        <v>9.699999999999994</v>
      </c>
      <c r="J37" s="84">
        <f>SUM(Daten!M37)</f>
        <v>0</v>
      </c>
      <c r="K37" s="84">
        <f>SUM(Daten!N37)</f>
        <v>-0.4</v>
      </c>
      <c r="L37" s="84">
        <f t="shared" si="2"/>
        <v>-39.60000000000001</v>
      </c>
      <c r="M37" s="84">
        <f>SUM(Daten!P37)</f>
        <v>12.7</v>
      </c>
      <c r="N37" s="84">
        <f>SUM(Daten!Q37)</f>
        <v>0</v>
      </c>
      <c r="O37" s="84">
        <f t="shared" si="3"/>
        <v>16.200000000000003</v>
      </c>
      <c r="P37" s="84">
        <f>SUM(Daten!S37)</f>
        <v>0</v>
      </c>
      <c r="Q37" s="84">
        <f>SUM(Daten!T37)</f>
        <v>0</v>
      </c>
      <c r="R37" s="94">
        <f t="shared" si="4"/>
        <v>3.2</v>
      </c>
      <c r="S37" s="87"/>
    </row>
    <row r="38" spans="1:19" ht="7.5" customHeight="1">
      <c r="A38" s="85">
        <f>SUM(Daten!D38)</f>
        <v>0</v>
      </c>
      <c r="B38" s="84">
        <f>SUM(Daten!E38)</f>
        <v>0</v>
      </c>
      <c r="C38" s="84">
        <f t="shared" si="5"/>
        <v>-54.599999999999994</v>
      </c>
      <c r="D38" s="84">
        <f>SUM(Daten!G38)</f>
        <v>0</v>
      </c>
      <c r="E38" s="84">
        <f>SUM(Daten!H38)</f>
        <v>0</v>
      </c>
      <c r="F38" s="84">
        <f t="shared" si="0"/>
        <v>62.6</v>
      </c>
      <c r="G38" s="84">
        <f>SUM(Daten!J38)</f>
        <v>0</v>
      </c>
      <c r="H38" s="84">
        <f>SUM(Daten!K38)</f>
        <v>0</v>
      </c>
      <c r="I38" s="84">
        <f t="shared" si="1"/>
        <v>9.699999999999994</v>
      </c>
      <c r="J38" s="84">
        <f>SUM(Daten!M38)</f>
        <v>0</v>
      </c>
      <c r="K38" s="84">
        <f>SUM(Daten!N38)</f>
        <v>0</v>
      </c>
      <c r="L38" s="84">
        <f t="shared" si="2"/>
        <v>-39.60000000000001</v>
      </c>
      <c r="M38" s="84">
        <f>SUM(Daten!P38)</f>
        <v>0</v>
      </c>
      <c r="N38" s="84">
        <f>SUM(Daten!Q38)</f>
        <v>0</v>
      </c>
      <c r="O38" s="84">
        <f t="shared" si="3"/>
        <v>16.200000000000003</v>
      </c>
      <c r="P38" s="84">
        <f>SUM(Daten!S38)</f>
        <v>0</v>
      </c>
      <c r="Q38" s="84">
        <f>SUM(Daten!T38)</f>
        <v>0</v>
      </c>
      <c r="R38" s="94">
        <f t="shared" si="4"/>
        <v>3.2</v>
      </c>
      <c r="S38" s="87"/>
    </row>
    <row r="39" spans="1:19" ht="7.5" customHeight="1">
      <c r="A39" s="85">
        <f>SUM(Daten!D39)</f>
        <v>6.7</v>
      </c>
      <c r="B39" s="84">
        <f>SUM(Daten!E39)</f>
        <v>0</v>
      </c>
      <c r="C39" s="84">
        <f t="shared" si="5"/>
        <v>-47.89999999999999</v>
      </c>
      <c r="D39" s="84">
        <f>SUM(Daten!G39)</f>
        <v>2.6</v>
      </c>
      <c r="E39" s="84">
        <f>SUM(Daten!H39)</f>
        <v>0</v>
      </c>
      <c r="F39" s="84">
        <f t="shared" si="0"/>
        <v>65.2</v>
      </c>
      <c r="G39" s="84">
        <f>SUM(Daten!J39)</f>
        <v>7.4</v>
      </c>
      <c r="H39" s="84">
        <f>SUM(Daten!K39)</f>
        <v>0</v>
      </c>
      <c r="I39" s="84">
        <f t="shared" si="1"/>
        <v>17.099999999999994</v>
      </c>
      <c r="J39" s="84">
        <f>SUM(Daten!M39)</f>
        <v>0</v>
      </c>
      <c r="K39" s="84">
        <f>SUM(Daten!N39)</f>
        <v>-8</v>
      </c>
      <c r="L39" s="84">
        <f t="shared" si="2"/>
        <v>-47.60000000000001</v>
      </c>
      <c r="M39" s="84">
        <f>SUM(Daten!P39)</f>
        <v>0</v>
      </c>
      <c r="N39" s="84">
        <f>SUM(Daten!Q39)</f>
        <v>-2.2</v>
      </c>
      <c r="O39" s="84">
        <f t="shared" si="3"/>
        <v>14.000000000000004</v>
      </c>
      <c r="P39" s="84">
        <f>SUM(Daten!S39)</f>
        <v>0</v>
      </c>
      <c r="Q39" s="84">
        <f>SUM(Daten!T39)</f>
        <v>-5.7</v>
      </c>
      <c r="R39" s="94">
        <f t="shared" si="4"/>
        <v>-2.5</v>
      </c>
      <c r="S39" s="87"/>
    </row>
    <row r="40" spans="1:19" ht="7.5" customHeight="1">
      <c r="A40" s="85">
        <f>SUM(Daten!D40)</f>
        <v>0</v>
      </c>
      <c r="B40" s="84">
        <f>SUM(Daten!E40)</f>
        <v>0</v>
      </c>
      <c r="C40" s="84">
        <f t="shared" si="5"/>
        <v>-47.89999999999999</v>
      </c>
      <c r="D40" s="84">
        <f>SUM(Daten!G40)</f>
        <v>0</v>
      </c>
      <c r="E40" s="84">
        <f>SUM(Daten!H40)</f>
        <v>0</v>
      </c>
      <c r="F40" s="84">
        <f t="shared" si="0"/>
        <v>65.2</v>
      </c>
      <c r="G40" s="84">
        <f>SUM(Daten!J40)</f>
        <v>0</v>
      </c>
      <c r="H40" s="84">
        <f>SUM(Daten!K40)</f>
        <v>0</v>
      </c>
      <c r="I40" s="84">
        <f t="shared" si="1"/>
        <v>17.099999999999994</v>
      </c>
      <c r="J40" s="84">
        <f>SUM(Daten!M40)</f>
        <v>0</v>
      </c>
      <c r="K40" s="84">
        <f>SUM(Daten!N40)</f>
        <v>0</v>
      </c>
      <c r="L40" s="84">
        <f t="shared" si="2"/>
        <v>-47.60000000000001</v>
      </c>
      <c r="M40" s="84">
        <f>SUM(Daten!P40)</f>
        <v>0</v>
      </c>
      <c r="N40" s="84">
        <f>SUM(Daten!Q40)</f>
        <v>0</v>
      </c>
      <c r="O40" s="84">
        <f t="shared" si="3"/>
        <v>14.000000000000004</v>
      </c>
      <c r="P40" s="84">
        <f>SUM(Daten!S40)</f>
        <v>0</v>
      </c>
      <c r="Q40" s="84">
        <f>SUM(Daten!T40)</f>
        <v>0</v>
      </c>
      <c r="R40" s="94">
        <f t="shared" si="4"/>
        <v>-2.5</v>
      </c>
      <c r="S40" s="87"/>
    </row>
    <row r="41" spans="1:19" ht="7.5" customHeight="1">
      <c r="A41" s="85">
        <f>SUM(Daten!D41)</f>
        <v>0</v>
      </c>
      <c r="B41" s="84">
        <f>SUM(Daten!E41)</f>
        <v>-6</v>
      </c>
      <c r="C41" s="84">
        <f t="shared" si="5"/>
        <v>-53.89999999999999</v>
      </c>
      <c r="D41" s="84">
        <f>SUM(Daten!G41)</f>
        <v>0</v>
      </c>
      <c r="E41" s="84">
        <f>SUM(Daten!H41)</f>
        <v>-4.3</v>
      </c>
      <c r="F41" s="84">
        <f t="shared" si="0"/>
        <v>60.900000000000006</v>
      </c>
      <c r="G41" s="84">
        <f>SUM(Daten!J41)</f>
        <v>4</v>
      </c>
      <c r="H41" s="84">
        <f>SUM(Daten!K41)</f>
        <v>0</v>
      </c>
      <c r="I41" s="84">
        <f t="shared" si="1"/>
        <v>21.099999999999994</v>
      </c>
      <c r="J41" s="84">
        <f>SUM(Daten!M41)</f>
        <v>7.3</v>
      </c>
      <c r="K41" s="84">
        <f>SUM(Daten!N41)</f>
        <v>0</v>
      </c>
      <c r="L41" s="84">
        <f t="shared" si="2"/>
        <v>-40.30000000000001</v>
      </c>
      <c r="M41" s="84">
        <f>SUM(Daten!P41)</f>
        <v>2</v>
      </c>
      <c r="N41" s="84">
        <f>SUM(Daten!Q41)</f>
        <v>0</v>
      </c>
      <c r="O41" s="84">
        <f t="shared" si="3"/>
        <v>16.000000000000004</v>
      </c>
      <c r="P41" s="84">
        <f>SUM(Daten!S41)</f>
        <v>0</v>
      </c>
      <c r="Q41" s="84">
        <f>SUM(Daten!T41)</f>
        <v>0</v>
      </c>
      <c r="R41" s="94">
        <f t="shared" si="4"/>
        <v>-2.5</v>
      </c>
      <c r="S41" s="87"/>
    </row>
    <row r="42" spans="1:19" ht="7.5" customHeight="1">
      <c r="A42" s="85">
        <f>SUM(Daten!D42)</f>
        <v>0</v>
      </c>
      <c r="B42" s="84">
        <f>SUM(Daten!E42)</f>
        <v>-2.3</v>
      </c>
      <c r="C42" s="84">
        <f t="shared" si="5"/>
        <v>-56.19999999999999</v>
      </c>
      <c r="D42" s="84">
        <f>SUM(Daten!G42)</f>
        <v>2</v>
      </c>
      <c r="E42" s="84">
        <f>SUM(Daten!H42)</f>
        <v>0</v>
      </c>
      <c r="F42" s="84">
        <f t="shared" si="0"/>
        <v>62.900000000000006</v>
      </c>
      <c r="G42" s="84">
        <f>SUM(Daten!J42)</f>
        <v>0</v>
      </c>
      <c r="H42" s="84">
        <f>SUM(Daten!K42)</f>
        <v>0</v>
      </c>
      <c r="I42" s="84">
        <f t="shared" si="1"/>
        <v>21.099999999999994</v>
      </c>
      <c r="J42" s="84">
        <f>SUM(Daten!M42)</f>
        <v>0</v>
      </c>
      <c r="K42" s="84">
        <f>SUM(Daten!N42)</f>
        <v>0</v>
      </c>
      <c r="L42" s="84">
        <f t="shared" si="2"/>
        <v>-40.30000000000001</v>
      </c>
      <c r="M42" s="84">
        <f>SUM(Daten!P42)</f>
        <v>0</v>
      </c>
      <c r="N42" s="84">
        <f>SUM(Daten!Q42)</f>
        <v>-4</v>
      </c>
      <c r="O42" s="84">
        <f t="shared" si="3"/>
        <v>12.000000000000004</v>
      </c>
      <c r="P42" s="84">
        <f>SUM(Daten!S42)</f>
        <v>4.1</v>
      </c>
      <c r="Q42" s="84">
        <f>SUM(Daten!T42)</f>
        <v>0</v>
      </c>
      <c r="R42" s="94">
        <f t="shared" si="4"/>
        <v>1.5999999999999996</v>
      </c>
      <c r="S42" s="87"/>
    </row>
    <row r="43" spans="1:19" ht="7.5" customHeight="1">
      <c r="A43" s="85">
        <f>SUM(Daten!D43)</f>
        <v>3</v>
      </c>
      <c r="B43" s="84">
        <f>SUM(Daten!E43)</f>
        <v>0</v>
      </c>
      <c r="C43" s="84">
        <f t="shared" si="5"/>
        <v>-53.19999999999999</v>
      </c>
      <c r="D43" s="84">
        <f>SUM(Daten!G43)</f>
        <v>10.8</v>
      </c>
      <c r="E43" s="84">
        <f>SUM(Daten!H43)</f>
        <v>0</v>
      </c>
      <c r="F43" s="84">
        <f t="shared" si="0"/>
        <v>73.7</v>
      </c>
      <c r="G43" s="84">
        <f>SUM(Daten!J43)</f>
        <v>0</v>
      </c>
      <c r="H43" s="84">
        <f>SUM(Daten!K43)</f>
        <v>0</v>
      </c>
      <c r="I43" s="84">
        <f t="shared" si="1"/>
        <v>21.099999999999994</v>
      </c>
      <c r="J43" s="84">
        <f>SUM(Daten!M43)</f>
        <v>0</v>
      </c>
      <c r="K43" s="84">
        <f>SUM(Daten!N43)</f>
        <v>-9.3</v>
      </c>
      <c r="L43" s="84">
        <f t="shared" si="2"/>
        <v>-49.60000000000001</v>
      </c>
      <c r="M43" s="84">
        <f>SUM(Daten!P43)</f>
        <v>0</v>
      </c>
      <c r="N43" s="84">
        <f>SUM(Daten!Q43)</f>
        <v>-4.5</v>
      </c>
      <c r="O43" s="84">
        <f t="shared" si="3"/>
        <v>7.5000000000000036</v>
      </c>
      <c r="P43" s="84">
        <f>SUM(Daten!S43)</f>
        <v>0</v>
      </c>
      <c r="Q43" s="84">
        <f>SUM(Daten!T43)</f>
        <v>0</v>
      </c>
      <c r="R43" s="94">
        <f t="shared" si="4"/>
        <v>1.5999999999999996</v>
      </c>
      <c r="S43" s="87"/>
    </row>
    <row r="44" spans="1:19" ht="7.5" customHeight="1">
      <c r="A44" s="85">
        <f>SUM(Daten!D44)</f>
        <v>1.8</v>
      </c>
      <c r="B44" s="84">
        <f>SUM(Daten!E44)</f>
        <v>0</v>
      </c>
      <c r="C44" s="84">
        <f t="shared" si="5"/>
        <v>-51.39999999999999</v>
      </c>
      <c r="D44" s="84">
        <f>SUM(Daten!G44)</f>
        <v>15.3</v>
      </c>
      <c r="E44" s="84">
        <f>SUM(Daten!H44)</f>
        <v>0</v>
      </c>
      <c r="F44" s="84">
        <f t="shared" si="0"/>
        <v>89</v>
      </c>
      <c r="G44" s="84">
        <f>SUM(Daten!J44)</f>
        <v>0</v>
      </c>
      <c r="H44" s="84">
        <f>SUM(Daten!K44)</f>
        <v>-14.8</v>
      </c>
      <c r="I44" s="84">
        <f t="shared" si="1"/>
        <v>6.299999999999994</v>
      </c>
      <c r="J44" s="84">
        <f>SUM(Daten!M44)</f>
        <v>14</v>
      </c>
      <c r="K44" s="84">
        <f>SUM(Daten!N44)</f>
        <v>0</v>
      </c>
      <c r="L44" s="84">
        <f t="shared" si="2"/>
        <v>-35.60000000000001</v>
      </c>
      <c r="M44" s="84">
        <f>SUM(Daten!P44)</f>
        <v>0</v>
      </c>
      <c r="N44" s="84">
        <f>SUM(Daten!Q44)</f>
        <v>-16.3</v>
      </c>
      <c r="O44" s="84">
        <f t="shared" si="3"/>
        <v>-8.799999999999997</v>
      </c>
      <c r="P44" s="84">
        <f>SUM(Daten!S44)</f>
        <v>0</v>
      </c>
      <c r="Q44" s="84">
        <f>SUM(Daten!T44)</f>
        <v>0</v>
      </c>
      <c r="R44" s="94">
        <f t="shared" si="4"/>
        <v>1.5999999999999996</v>
      </c>
      <c r="S44" s="87"/>
    </row>
    <row r="45" spans="1:19" ht="7.5" customHeight="1">
      <c r="A45" s="85">
        <f>SUM(Daten!D45)</f>
        <v>0</v>
      </c>
      <c r="B45" s="84">
        <f>SUM(Daten!E45)</f>
        <v>-4.3</v>
      </c>
      <c r="C45" s="84">
        <f t="shared" si="5"/>
        <v>-55.69999999999999</v>
      </c>
      <c r="D45" s="84">
        <f>SUM(Daten!G45)</f>
        <v>1.1</v>
      </c>
      <c r="E45" s="84">
        <f>SUM(Daten!H45)</f>
        <v>0</v>
      </c>
      <c r="F45" s="84">
        <f t="shared" si="0"/>
        <v>90.1</v>
      </c>
      <c r="G45" s="84">
        <f>SUM(Daten!J45)</f>
        <v>5.5</v>
      </c>
      <c r="H45" s="84">
        <f>SUM(Daten!K45)</f>
        <v>0</v>
      </c>
      <c r="I45" s="84">
        <f t="shared" si="1"/>
        <v>11.799999999999994</v>
      </c>
      <c r="J45" s="84">
        <f>SUM(Daten!M45)</f>
        <v>0</v>
      </c>
      <c r="K45" s="84">
        <f>SUM(Daten!N45)</f>
        <v>0</v>
      </c>
      <c r="L45" s="84">
        <f t="shared" si="2"/>
        <v>-35.60000000000001</v>
      </c>
      <c r="M45" s="84">
        <f>SUM(Daten!P45)</f>
        <v>0</v>
      </c>
      <c r="N45" s="84">
        <f>SUM(Daten!Q45)</f>
        <v>-2.3</v>
      </c>
      <c r="O45" s="84">
        <f t="shared" si="3"/>
        <v>-11.099999999999998</v>
      </c>
      <c r="P45" s="84">
        <f>SUM(Daten!S45)</f>
        <v>0</v>
      </c>
      <c r="Q45" s="84">
        <f>SUM(Daten!T45)</f>
        <v>0</v>
      </c>
      <c r="R45" s="94">
        <f t="shared" si="4"/>
        <v>1.5999999999999996</v>
      </c>
      <c r="S45" s="87"/>
    </row>
    <row r="46" spans="1:19" ht="7.5" customHeight="1">
      <c r="A46" s="85">
        <f>SUM(Daten!D46)</f>
        <v>0</v>
      </c>
      <c r="B46" s="84">
        <f>SUM(Daten!E46)</f>
        <v>0</v>
      </c>
      <c r="C46" s="84">
        <f t="shared" si="5"/>
        <v>-55.69999999999999</v>
      </c>
      <c r="D46" s="84">
        <f>SUM(Daten!G46)</f>
        <v>0</v>
      </c>
      <c r="E46" s="84">
        <f>SUM(Daten!H46)</f>
        <v>0</v>
      </c>
      <c r="F46" s="84">
        <f t="shared" si="0"/>
        <v>90.1</v>
      </c>
      <c r="G46" s="84">
        <f>SUM(Daten!J46)</f>
        <v>0</v>
      </c>
      <c r="H46" s="84">
        <f>SUM(Daten!K46)</f>
        <v>0</v>
      </c>
      <c r="I46" s="84">
        <f t="shared" si="1"/>
        <v>11.799999999999994</v>
      </c>
      <c r="J46" s="84">
        <f>SUM(Daten!M46)</f>
        <v>0</v>
      </c>
      <c r="K46" s="84">
        <f>SUM(Daten!N46)</f>
        <v>0</v>
      </c>
      <c r="L46" s="84">
        <f t="shared" si="2"/>
        <v>-35.60000000000001</v>
      </c>
      <c r="M46" s="84">
        <f>SUM(Daten!P46)</f>
        <v>0</v>
      </c>
      <c r="N46" s="84">
        <f>SUM(Daten!Q46)</f>
        <v>0</v>
      </c>
      <c r="O46" s="84">
        <f t="shared" si="3"/>
        <v>-11.099999999999998</v>
      </c>
      <c r="P46" s="84">
        <f>SUM(Daten!S46)</f>
        <v>0</v>
      </c>
      <c r="Q46" s="84">
        <f>SUM(Daten!T46)</f>
        <v>0</v>
      </c>
      <c r="R46" s="94">
        <f t="shared" si="4"/>
        <v>1.5999999999999996</v>
      </c>
      <c r="S46" s="87"/>
    </row>
    <row r="47" spans="1:19" ht="7.5" customHeight="1">
      <c r="A47" s="85">
        <f>SUM(Daten!D47)</f>
        <v>0</v>
      </c>
      <c r="B47" s="84">
        <f>SUM(Daten!E47)</f>
        <v>0</v>
      </c>
      <c r="C47" s="84">
        <f t="shared" si="5"/>
        <v>-55.69999999999999</v>
      </c>
      <c r="D47" s="84">
        <f>SUM(Daten!G47)</f>
        <v>0</v>
      </c>
      <c r="E47" s="84">
        <f>SUM(Daten!H47)</f>
        <v>0</v>
      </c>
      <c r="F47" s="84">
        <f t="shared" si="0"/>
        <v>90.1</v>
      </c>
      <c r="G47" s="84">
        <f>SUM(Daten!J47)</f>
        <v>0</v>
      </c>
      <c r="H47" s="84">
        <f>SUM(Daten!K47)</f>
        <v>0</v>
      </c>
      <c r="I47" s="84">
        <f t="shared" si="1"/>
        <v>11.799999999999994</v>
      </c>
      <c r="J47" s="84">
        <f>SUM(Daten!M47)</f>
        <v>0</v>
      </c>
      <c r="K47" s="84">
        <f>SUM(Daten!N47)</f>
        <v>0</v>
      </c>
      <c r="L47" s="84">
        <f t="shared" si="2"/>
        <v>-35.60000000000001</v>
      </c>
      <c r="M47" s="84">
        <f>SUM(Daten!P47)</f>
        <v>0</v>
      </c>
      <c r="N47" s="84">
        <f>SUM(Daten!Q47)</f>
        <v>0</v>
      </c>
      <c r="O47" s="84">
        <f t="shared" si="3"/>
        <v>-11.099999999999998</v>
      </c>
      <c r="P47" s="84">
        <f>SUM(Daten!S47)</f>
        <v>0</v>
      </c>
      <c r="Q47" s="84">
        <f>SUM(Daten!T47)</f>
        <v>0</v>
      </c>
      <c r="R47" s="94">
        <f t="shared" si="4"/>
        <v>1.5999999999999996</v>
      </c>
      <c r="S47" s="87"/>
    </row>
    <row r="48" spans="1:19" ht="7.5" customHeight="1">
      <c r="A48" s="85">
        <f>SUM(Daten!D48)</f>
        <v>0</v>
      </c>
      <c r="B48" s="84">
        <f>SUM(Daten!E48)</f>
        <v>-8.7</v>
      </c>
      <c r="C48" s="84">
        <f t="shared" si="5"/>
        <v>-64.39999999999999</v>
      </c>
      <c r="D48" s="84">
        <f>SUM(Daten!G48)</f>
        <v>10.6</v>
      </c>
      <c r="E48" s="84">
        <f>SUM(Daten!H48)</f>
        <v>0</v>
      </c>
      <c r="F48" s="84">
        <f t="shared" si="0"/>
        <v>100.69999999999999</v>
      </c>
      <c r="G48" s="84">
        <f>SUM(Daten!J48)</f>
        <v>0</v>
      </c>
      <c r="H48" s="84">
        <f>SUM(Daten!K48)</f>
        <v>-3.6</v>
      </c>
      <c r="I48" s="84">
        <f t="shared" si="1"/>
        <v>8.199999999999994</v>
      </c>
      <c r="J48" s="84">
        <f>SUM(Daten!M48)</f>
        <v>0</v>
      </c>
      <c r="K48" s="84">
        <f>SUM(Daten!N48)</f>
        <v>-1.4</v>
      </c>
      <c r="L48" s="84">
        <f t="shared" si="2"/>
        <v>-37.00000000000001</v>
      </c>
      <c r="M48" s="84">
        <f>SUM(Daten!P48)</f>
        <v>3.2</v>
      </c>
      <c r="N48" s="84">
        <f>SUM(Daten!Q48)</f>
        <v>0</v>
      </c>
      <c r="O48" s="84">
        <f t="shared" si="3"/>
        <v>-7.899999999999998</v>
      </c>
      <c r="P48" s="84">
        <f>SUM(Daten!S48)</f>
        <v>0</v>
      </c>
      <c r="Q48" s="84">
        <f>SUM(Daten!T48)</f>
        <v>0</v>
      </c>
      <c r="R48" s="94">
        <f t="shared" si="4"/>
        <v>1.5999999999999996</v>
      </c>
      <c r="S48" s="87"/>
    </row>
    <row r="49" spans="1:19" ht="7.5" customHeight="1">
      <c r="A49" s="85">
        <f>SUM(Daten!D49)</f>
        <v>0</v>
      </c>
      <c r="B49" s="84">
        <f>SUM(Daten!E49)</f>
        <v>-10.8</v>
      </c>
      <c r="C49" s="84">
        <f t="shared" si="5"/>
        <v>-75.19999999999999</v>
      </c>
      <c r="D49" s="84">
        <f>SUM(Daten!G49)</f>
        <v>6.8</v>
      </c>
      <c r="E49" s="84">
        <f>SUM(Daten!H49)</f>
        <v>0</v>
      </c>
      <c r="F49" s="84">
        <f t="shared" si="0"/>
        <v>107.49999999999999</v>
      </c>
      <c r="G49" s="84">
        <f>SUM(Daten!J49)</f>
        <v>0</v>
      </c>
      <c r="H49" s="84">
        <f>SUM(Daten!K49)</f>
        <v>-0.1</v>
      </c>
      <c r="I49" s="84">
        <f t="shared" si="1"/>
        <v>8.099999999999994</v>
      </c>
      <c r="J49" s="84">
        <f>SUM(Daten!M49)</f>
        <v>5.7</v>
      </c>
      <c r="K49" s="84">
        <f>SUM(Daten!N49)</f>
        <v>0</v>
      </c>
      <c r="L49" s="84">
        <f t="shared" si="2"/>
        <v>-31.300000000000008</v>
      </c>
      <c r="M49" s="84">
        <f>SUM(Daten!P49)</f>
        <v>0</v>
      </c>
      <c r="N49" s="84">
        <f>SUM(Daten!Q49)</f>
        <v>-1.6</v>
      </c>
      <c r="O49" s="84">
        <f t="shared" si="3"/>
        <v>-9.499999999999998</v>
      </c>
      <c r="P49" s="84">
        <f>SUM(Daten!S49)</f>
        <v>0</v>
      </c>
      <c r="Q49" s="84">
        <f>SUM(Daten!T49)</f>
        <v>0</v>
      </c>
      <c r="R49" s="94">
        <f t="shared" si="4"/>
        <v>1.5999999999999996</v>
      </c>
      <c r="S49" s="87"/>
    </row>
    <row r="50" spans="1:19" ht="7.5" customHeight="1">
      <c r="A50" s="85">
        <f>SUM(Daten!D50)</f>
        <v>0</v>
      </c>
      <c r="B50" s="84">
        <f>SUM(Daten!E50)</f>
        <v>-5.3</v>
      </c>
      <c r="C50" s="84">
        <f t="shared" si="5"/>
        <v>-80.49999999999999</v>
      </c>
      <c r="D50" s="84">
        <f>SUM(Daten!G50)</f>
        <v>0.7</v>
      </c>
      <c r="E50" s="84">
        <f>SUM(Daten!H50)</f>
        <v>0</v>
      </c>
      <c r="F50" s="84">
        <f t="shared" si="0"/>
        <v>108.19999999999999</v>
      </c>
      <c r="G50" s="84">
        <f>SUM(Daten!J50)</f>
        <v>0</v>
      </c>
      <c r="H50" s="84">
        <f>SUM(Daten!K50)</f>
        <v>0</v>
      </c>
      <c r="I50" s="84">
        <f t="shared" si="1"/>
        <v>8.099999999999994</v>
      </c>
      <c r="J50" s="84">
        <f>SUM(Daten!M50)</f>
        <v>0</v>
      </c>
      <c r="K50" s="84">
        <f>SUM(Daten!N50)</f>
        <v>-3.4</v>
      </c>
      <c r="L50" s="84">
        <f t="shared" si="2"/>
        <v>-34.70000000000001</v>
      </c>
      <c r="M50" s="84">
        <f>SUM(Daten!P50)</f>
        <v>4.4</v>
      </c>
      <c r="N50" s="84">
        <f>SUM(Daten!Q50)</f>
        <v>0</v>
      </c>
      <c r="O50" s="84">
        <f t="shared" si="3"/>
        <v>-5.099999999999998</v>
      </c>
      <c r="P50" s="84">
        <f>SUM(Daten!S50)</f>
        <v>4</v>
      </c>
      <c r="Q50" s="84">
        <f>SUM(Daten!T50)</f>
        <v>0</v>
      </c>
      <c r="R50" s="94">
        <f t="shared" si="4"/>
        <v>5.6</v>
      </c>
      <c r="S50" s="87"/>
    </row>
    <row r="51" spans="1:19" ht="7.5" customHeight="1">
      <c r="A51" s="85">
        <f>SUM(Daten!D51)</f>
        <v>0</v>
      </c>
      <c r="B51" s="84">
        <f>SUM(Daten!E51)</f>
        <v>0</v>
      </c>
      <c r="C51" s="84">
        <f t="shared" si="5"/>
        <v>-80.49999999999999</v>
      </c>
      <c r="D51" s="84">
        <f>SUM(Daten!G51)</f>
        <v>0</v>
      </c>
      <c r="E51" s="84">
        <f>SUM(Daten!H51)</f>
        <v>-0.2</v>
      </c>
      <c r="F51" s="84">
        <f t="shared" si="0"/>
        <v>107.99999999999999</v>
      </c>
      <c r="G51" s="84">
        <f>SUM(Daten!J51)</f>
        <v>1</v>
      </c>
      <c r="H51" s="84">
        <f>SUM(Daten!K51)</f>
        <v>0</v>
      </c>
      <c r="I51" s="84">
        <f t="shared" si="1"/>
        <v>9.099999999999994</v>
      </c>
      <c r="J51" s="84">
        <f>SUM(Daten!M51)</f>
        <v>0</v>
      </c>
      <c r="K51" s="84">
        <f>SUM(Daten!N51)</f>
        <v>0</v>
      </c>
      <c r="L51" s="84">
        <f t="shared" si="2"/>
        <v>-34.70000000000001</v>
      </c>
      <c r="M51" s="84">
        <f>SUM(Daten!P51)</f>
        <v>0</v>
      </c>
      <c r="N51" s="84">
        <f>SUM(Daten!Q51)</f>
        <v>-1</v>
      </c>
      <c r="O51" s="84">
        <f t="shared" si="3"/>
        <v>-6.099999999999998</v>
      </c>
      <c r="P51" s="84">
        <f>SUM(Daten!S51)</f>
        <v>0</v>
      </c>
      <c r="Q51" s="84">
        <f>SUM(Daten!T51)</f>
        <v>0</v>
      </c>
      <c r="R51" s="94">
        <f t="shared" si="4"/>
        <v>5.6</v>
      </c>
      <c r="S51" s="87"/>
    </row>
    <row r="52" spans="1:19" ht="7.5" customHeight="1">
      <c r="A52" s="85">
        <f>SUM(Daten!D52)</f>
        <v>0</v>
      </c>
      <c r="B52" s="84">
        <f>SUM(Daten!E52)</f>
        <v>-2.9</v>
      </c>
      <c r="C52" s="84">
        <f t="shared" si="5"/>
        <v>-83.39999999999999</v>
      </c>
      <c r="D52" s="84">
        <f>SUM(Daten!G52)</f>
        <v>0</v>
      </c>
      <c r="E52" s="84">
        <f>SUM(Daten!H52)</f>
        <v>-0.1</v>
      </c>
      <c r="F52" s="84">
        <f t="shared" si="0"/>
        <v>107.89999999999999</v>
      </c>
      <c r="G52" s="84">
        <f>SUM(Daten!J52)</f>
        <v>4.1</v>
      </c>
      <c r="H52" s="84">
        <f>SUM(Daten!K52)</f>
        <v>0</v>
      </c>
      <c r="I52" s="84">
        <f t="shared" si="1"/>
        <v>13.199999999999994</v>
      </c>
      <c r="J52" s="84">
        <f>SUM(Daten!M52)</f>
        <v>6.7</v>
      </c>
      <c r="K52" s="84">
        <f>SUM(Daten!N52)</f>
        <v>0</v>
      </c>
      <c r="L52" s="84">
        <f t="shared" si="2"/>
        <v>-28.00000000000001</v>
      </c>
      <c r="M52" s="84">
        <f>SUM(Daten!P52)</f>
        <v>0</v>
      </c>
      <c r="N52" s="84">
        <f>SUM(Daten!Q52)</f>
        <v>-7.8</v>
      </c>
      <c r="O52" s="84">
        <f t="shared" si="3"/>
        <v>-13.899999999999999</v>
      </c>
      <c r="P52" s="84">
        <f>SUM(Daten!S52)</f>
        <v>0</v>
      </c>
      <c r="Q52" s="84">
        <f>SUM(Daten!T52)</f>
        <v>0</v>
      </c>
      <c r="R52" s="94">
        <f t="shared" si="4"/>
        <v>5.6</v>
      </c>
      <c r="S52" s="87"/>
    </row>
    <row r="53" spans="1:19" ht="7.5" customHeight="1">
      <c r="A53" s="85">
        <f>SUM(Daten!D53)</f>
        <v>2.6</v>
      </c>
      <c r="B53" s="84">
        <f>SUM(Daten!E53)</f>
        <v>0</v>
      </c>
      <c r="C53" s="84">
        <f t="shared" si="5"/>
        <v>-80.8</v>
      </c>
      <c r="D53" s="84">
        <f>SUM(Daten!G53)</f>
        <v>0</v>
      </c>
      <c r="E53" s="84">
        <f>SUM(Daten!H53)</f>
        <v>-0.1</v>
      </c>
      <c r="F53" s="84">
        <f t="shared" si="0"/>
        <v>107.8</v>
      </c>
      <c r="G53" s="84">
        <f>SUM(Daten!J53)</f>
        <v>6.3</v>
      </c>
      <c r="H53" s="84">
        <f>SUM(Daten!K53)</f>
        <v>0</v>
      </c>
      <c r="I53" s="84">
        <f t="shared" si="1"/>
        <v>19.499999999999993</v>
      </c>
      <c r="J53" s="84">
        <f>SUM(Daten!M53)</f>
        <v>0</v>
      </c>
      <c r="K53" s="84">
        <f>SUM(Daten!N53)</f>
        <v>-8</v>
      </c>
      <c r="L53" s="84">
        <f t="shared" si="2"/>
        <v>-36.000000000000014</v>
      </c>
      <c r="M53" s="84">
        <f>SUM(Daten!P53)</f>
        <v>0</v>
      </c>
      <c r="N53" s="84">
        <f>SUM(Daten!Q53)</f>
        <v>-1</v>
      </c>
      <c r="O53" s="84">
        <f t="shared" si="3"/>
        <v>-14.899999999999999</v>
      </c>
      <c r="P53" s="84">
        <f>SUM(Daten!S53)</f>
        <v>0</v>
      </c>
      <c r="Q53" s="84">
        <f>SUM(Daten!T53)</f>
        <v>0</v>
      </c>
      <c r="R53" s="94">
        <f t="shared" si="4"/>
        <v>5.6</v>
      </c>
      <c r="S53" s="87"/>
    </row>
    <row r="54" spans="1:19" ht="7.5" customHeight="1">
      <c r="A54" s="95">
        <f>SUM(Daten!D54)</f>
        <v>5.3</v>
      </c>
      <c r="B54" s="96">
        <f>SUM(Daten!E54)</f>
        <v>0</v>
      </c>
      <c r="C54" s="96">
        <f t="shared" si="5"/>
        <v>-75.5</v>
      </c>
      <c r="D54" s="96">
        <f>SUM(Daten!G54)</f>
        <v>0.5</v>
      </c>
      <c r="E54" s="96">
        <f>SUM(Daten!H54)</f>
        <v>0</v>
      </c>
      <c r="F54" s="96">
        <f t="shared" si="0"/>
        <v>108.3</v>
      </c>
      <c r="G54" s="96">
        <f>SUM(Daten!J54)</f>
        <v>2.7</v>
      </c>
      <c r="H54" s="96">
        <f>SUM(Daten!K54)</f>
        <v>0</v>
      </c>
      <c r="I54" s="96">
        <f t="shared" si="1"/>
        <v>22.199999999999992</v>
      </c>
      <c r="J54" s="96">
        <f>SUM(Daten!M54)</f>
        <v>4.9</v>
      </c>
      <c r="K54" s="96">
        <f>SUM(Daten!N54)</f>
        <v>0</v>
      </c>
      <c r="L54" s="96">
        <f t="shared" si="2"/>
        <v>-31.100000000000016</v>
      </c>
      <c r="M54" s="96">
        <f>SUM(Daten!P54)</f>
        <v>0</v>
      </c>
      <c r="N54" s="96">
        <f>SUM(Daten!Q54)</f>
        <v>-12.7</v>
      </c>
      <c r="O54" s="96">
        <f>SUM(O53+M54+N54)</f>
        <v>-27.599999999999998</v>
      </c>
      <c r="P54" s="96">
        <f>SUM(Daten!S54)</f>
        <v>0</v>
      </c>
      <c r="Q54" s="96">
        <f>SUM(Daten!T54)</f>
        <v>0</v>
      </c>
      <c r="R54" s="97">
        <f t="shared" si="4"/>
        <v>5.6</v>
      </c>
      <c r="S54" s="87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</sheetData>
  <sheetProtection password="945F" sheet="1" objects="1" scenarios="1"/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Tenovis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Hartmann</dc:creator>
  <cp:keywords/>
  <dc:description/>
  <cp:lastModifiedBy>Uwe Hartmann</cp:lastModifiedBy>
  <cp:lastPrinted>2007-04-11T19:20:09Z</cp:lastPrinted>
  <dcterms:created xsi:type="dcterms:W3CDTF">2003-09-25T15:54:28Z</dcterms:created>
  <dcterms:modified xsi:type="dcterms:W3CDTF">2007-12-27T23:51:58Z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490027962</vt:i4>
  </property>
  <property fmtid="{D5CDD505-2E9C-101B-9397-08002B2CF9AE}" pid="3" name="_EmailSubject">
    <vt:lpwstr>s</vt:lpwstr>
  </property>
  <property fmtid="{D5CDD505-2E9C-101B-9397-08002B2CF9AE}" pid="4" name="_AuthorEmail">
    <vt:lpwstr>Uwe.Hartmann@tenovis.com</vt:lpwstr>
  </property>
  <property fmtid="{D5CDD505-2E9C-101B-9397-08002B2CF9AE}" pid="5" name="_AuthorEmailDisplayName">
    <vt:lpwstr>Hartmann Uwe (TS/T22)</vt:lpwstr>
  </property>
  <property fmtid="{D5CDD505-2E9C-101B-9397-08002B2CF9AE}" pid="6" name="_ReviewingToolsShownOnce">
    <vt:lpwstr/>
  </property>
</Properties>
</file>